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Z:\AA - Zakázky archivace\2023\2023_032 ROKYCANY_Jeřabinova_dílny\6. R+VV+SP\"/>
    </mc:Choice>
  </mc:AlternateContent>
  <bookViews>
    <workbookView xWindow="0" yWindow="0" windowWidth="0" windowHeight="0"/>
  </bookViews>
  <sheets>
    <sheet name="Rekapitulace stavby" sheetId="1" r:id="rId1"/>
    <sheet name="01 - Stavební úpravy" sheetId="2" r:id="rId2"/>
    <sheet name="02 - ZTI" sheetId="3" r:id="rId3"/>
    <sheet name="03 - Elektroinstalce" sheetId="4" r:id="rId4"/>
    <sheet name="04 - Elektroinslace VRN" sheetId="5" r:id="rId5"/>
    <sheet name="05 - FVE" sheetId="6" r:id="rId6"/>
    <sheet name="06 - FVE VRN" sheetId="7" r:id="rId7"/>
    <sheet name="07 - Rozvod plynu" sheetId="8" r:id="rId8"/>
    <sheet name="08 - Vytápění" sheetId="9" r:id="rId9"/>
    <sheet name="09 - VZT" sheetId="10" r:id="rId10"/>
    <sheet name="10 - Vedlejší náklady" sheetId="11" r:id="rId11"/>
    <sheet name="Pokyny pro vyplnění" sheetId="12" r:id="rId12"/>
  </sheets>
  <definedNames>
    <definedName name="_xlnm.Print_Area" localSheetId="0">'Rekapitulace stavby'!$D$4:$AO$36,'Rekapitulace stavby'!$C$42:$AQ$65</definedName>
    <definedName name="_xlnm.Print_Titles" localSheetId="0">'Rekapitulace stavby'!$52:$52</definedName>
    <definedName name="_xlnm._FilterDatabase" localSheetId="1" hidden="1">'01 - Stavební úpravy'!$C$104:$K$702</definedName>
    <definedName name="_xlnm.Print_Area" localSheetId="1">'01 - Stavební úpravy'!$C$4:$J$39,'01 - Stavební úpravy'!$C$45:$J$86,'01 - Stavební úpravy'!$C$92:$K$702</definedName>
    <definedName name="_xlnm.Print_Titles" localSheetId="1">'01 - Stavební úpravy'!$104:$104</definedName>
    <definedName name="_xlnm._FilterDatabase" localSheetId="2" hidden="1">'02 - ZTI'!$C$90:$K$372</definedName>
    <definedName name="_xlnm.Print_Area" localSheetId="2">'02 - ZTI'!$C$4:$J$39,'02 - ZTI'!$C$45:$J$72,'02 - ZTI'!$C$78:$K$372</definedName>
    <definedName name="_xlnm.Print_Titles" localSheetId="2">'02 - ZTI'!$90:$90</definedName>
    <definedName name="_xlnm._FilterDatabase" localSheetId="3" hidden="1">'03 - Elektroinstalce'!$C$82:$K$241</definedName>
    <definedName name="_xlnm.Print_Area" localSheetId="3">'03 - Elektroinstalce'!$C$4:$J$39,'03 - Elektroinstalce'!$C$45:$J$64,'03 - Elektroinstalce'!$C$70:$K$241</definedName>
    <definedName name="_xlnm.Print_Titles" localSheetId="3">'03 - Elektroinstalce'!$82:$82</definedName>
    <definedName name="_xlnm._FilterDatabase" localSheetId="4" hidden="1">'04 - Elektroinslace VRN'!$C$79:$K$109</definedName>
    <definedName name="_xlnm.Print_Area" localSheetId="4">'04 - Elektroinslace VRN'!$C$4:$J$39,'04 - Elektroinslace VRN'!$C$45:$J$61,'04 - Elektroinslace VRN'!$C$67:$K$109</definedName>
    <definedName name="_xlnm.Print_Titles" localSheetId="4">'04 - Elektroinslace VRN'!$79:$79</definedName>
    <definedName name="_xlnm._FilterDatabase" localSheetId="5" hidden="1">'05 - FVE'!$C$81:$K$176</definedName>
    <definedName name="_xlnm.Print_Area" localSheetId="5">'05 - FVE'!$C$4:$J$39,'05 - FVE'!$C$45:$J$63,'05 - FVE'!$C$69:$K$176</definedName>
    <definedName name="_xlnm.Print_Titles" localSheetId="5">'05 - FVE'!$81:$81</definedName>
    <definedName name="_xlnm._FilterDatabase" localSheetId="6" hidden="1">'06 - FVE VRN'!$C$79:$K$113</definedName>
    <definedName name="_xlnm.Print_Area" localSheetId="6">'06 - FVE VRN'!$C$4:$J$39,'06 - FVE VRN'!$C$45:$J$61,'06 - FVE VRN'!$C$67:$K$113</definedName>
    <definedName name="_xlnm.Print_Titles" localSheetId="6">'06 - FVE VRN'!$79:$79</definedName>
    <definedName name="_xlnm._FilterDatabase" localSheetId="7" hidden="1">'07 - Rozvod plynu'!$C$81:$K$137</definedName>
    <definedName name="_xlnm.Print_Area" localSheetId="7">'07 - Rozvod plynu'!$C$4:$J$39,'07 - Rozvod plynu'!$C$45:$J$63,'07 - Rozvod plynu'!$C$69:$K$137</definedName>
    <definedName name="_xlnm.Print_Titles" localSheetId="7">'07 - Rozvod plynu'!$81:$81</definedName>
    <definedName name="_xlnm._FilterDatabase" localSheetId="8" hidden="1">'08 - Vytápění'!$C$87:$K$309</definedName>
    <definedName name="_xlnm.Print_Area" localSheetId="8">'08 - Vytápění'!$C$4:$J$39,'08 - Vytápění'!$C$45:$J$69,'08 - Vytápění'!$C$75:$K$309</definedName>
    <definedName name="_xlnm.Print_Titles" localSheetId="8">'08 - Vytápění'!$87:$87</definedName>
    <definedName name="_xlnm._FilterDatabase" localSheetId="9" hidden="1">'09 - VZT'!$C$88:$K$243</definedName>
    <definedName name="_xlnm.Print_Area" localSheetId="9">'09 - VZT'!$C$4:$J$39,'09 - VZT'!$C$45:$J$70,'09 - VZT'!$C$76:$K$243</definedName>
    <definedName name="_xlnm.Print_Titles" localSheetId="9">'09 - VZT'!$88:$88</definedName>
    <definedName name="_xlnm._FilterDatabase" localSheetId="10" hidden="1">'10 - Vedlejší náklady'!$C$86:$K$148</definedName>
    <definedName name="_xlnm.Print_Area" localSheetId="10">'10 - Vedlejší náklady'!$C$4:$J$39,'10 - Vedlejší náklady'!$C$45:$J$68,'10 - Vedlejší náklady'!$C$74:$K$148</definedName>
    <definedName name="_xlnm.Print_Titles" localSheetId="10">'10 - Vedlejší náklady'!$86:$86</definedName>
    <definedName name="_xlnm.Print_Area" localSheetId="11">'Pokyny pro vyplnění'!$B$2:$K$71,'Pokyny pro vyplnění'!$B$74:$K$118,'Pokyny pro vyplnění'!$B$121:$K$161,'Pokyny pro vyplnění'!$B$164:$K$219</definedName>
  </definedNames>
  <calcPr/>
</workbook>
</file>

<file path=xl/calcChain.xml><?xml version="1.0" encoding="utf-8"?>
<calcChain xmlns="http://schemas.openxmlformats.org/spreadsheetml/2006/main">
  <c i="11" l="1" r="J37"/>
  <c r="J36"/>
  <c i="1" r="AY64"/>
  <c i="11" r="J35"/>
  <c i="1" r="AX64"/>
  <c i="11" r="BI146"/>
  <c r="BH146"/>
  <c r="BG146"/>
  <c r="BF146"/>
  <c r="T146"/>
  <c r="R146"/>
  <c r="P146"/>
  <c r="BI142"/>
  <c r="BH142"/>
  <c r="BG142"/>
  <c r="BF142"/>
  <c r="T142"/>
  <c r="R142"/>
  <c r="P142"/>
  <c r="BI138"/>
  <c r="BH138"/>
  <c r="BG138"/>
  <c r="BF138"/>
  <c r="T138"/>
  <c r="R138"/>
  <c r="P138"/>
  <c r="BI135"/>
  <c r="BH135"/>
  <c r="BG135"/>
  <c r="BF135"/>
  <c r="T135"/>
  <c r="T134"/>
  <c r="R135"/>
  <c r="R134"/>
  <c r="P135"/>
  <c r="P134"/>
  <c r="BI131"/>
  <c r="BH131"/>
  <c r="BG131"/>
  <c r="BF131"/>
  <c r="T131"/>
  <c r="R131"/>
  <c r="P131"/>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BI114"/>
  <c r="BH114"/>
  <c r="BG114"/>
  <c r="BF114"/>
  <c r="T114"/>
  <c r="R114"/>
  <c r="P114"/>
  <c r="BI113"/>
  <c r="BH113"/>
  <c r="BG113"/>
  <c r="BF113"/>
  <c r="T113"/>
  <c r="R113"/>
  <c r="P113"/>
  <c r="BI112"/>
  <c r="BH112"/>
  <c r="BG112"/>
  <c r="BF112"/>
  <c r="T112"/>
  <c r="R112"/>
  <c r="P112"/>
  <c r="BI110"/>
  <c r="BH110"/>
  <c r="BG110"/>
  <c r="BF110"/>
  <c r="T110"/>
  <c r="R110"/>
  <c r="P110"/>
  <c r="BI109"/>
  <c r="BH109"/>
  <c r="BG109"/>
  <c r="BF109"/>
  <c r="T109"/>
  <c r="R109"/>
  <c r="P109"/>
  <c r="BI106"/>
  <c r="BH106"/>
  <c r="BG106"/>
  <c r="BF106"/>
  <c r="T106"/>
  <c r="R106"/>
  <c r="P106"/>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0"/>
  <c r="BH90"/>
  <c r="BG90"/>
  <c r="BF90"/>
  <c r="T90"/>
  <c r="T89"/>
  <c r="T88"/>
  <c r="R90"/>
  <c r="R89"/>
  <c r="R88"/>
  <c r="P90"/>
  <c r="P89"/>
  <c r="P88"/>
  <c r="F81"/>
  <c r="E79"/>
  <c r="F52"/>
  <c r="E50"/>
  <c r="J24"/>
  <c r="E24"/>
  <c r="J84"/>
  <c r="J23"/>
  <c r="J21"/>
  <c r="E21"/>
  <c r="J83"/>
  <c r="J20"/>
  <c r="J18"/>
  <c r="E18"/>
  <c r="F84"/>
  <c r="J17"/>
  <c r="J15"/>
  <c r="E15"/>
  <c r="F54"/>
  <c r="J14"/>
  <c r="J12"/>
  <c r="J81"/>
  <c r="E7"/>
  <c r="E48"/>
  <c i="10" r="J225"/>
  <c r="J90"/>
  <c r="J37"/>
  <c r="J36"/>
  <c i="1" r="AY63"/>
  <c i="10" r="J35"/>
  <c i="1" r="AX63"/>
  <c i="10"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J67"/>
  <c r="BI224"/>
  <c r="BH224"/>
  <c r="BG224"/>
  <c r="BF224"/>
  <c r="T224"/>
  <c r="R224"/>
  <c r="P224"/>
  <c r="BI222"/>
  <c r="BH222"/>
  <c r="BG222"/>
  <c r="BF222"/>
  <c r="T222"/>
  <c r="R222"/>
  <c r="P222"/>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8"/>
  <c r="BH208"/>
  <c r="BG208"/>
  <c r="BF208"/>
  <c r="T208"/>
  <c r="R208"/>
  <c r="P208"/>
  <c r="BI206"/>
  <c r="BH206"/>
  <c r="BG206"/>
  <c r="BF206"/>
  <c r="T206"/>
  <c r="R206"/>
  <c r="P206"/>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5"/>
  <c r="BH185"/>
  <c r="BG185"/>
  <c r="BF185"/>
  <c r="T185"/>
  <c r="R185"/>
  <c r="P185"/>
  <c r="BI183"/>
  <c r="BH183"/>
  <c r="BG183"/>
  <c r="BF183"/>
  <c r="T183"/>
  <c r="R183"/>
  <c r="P183"/>
  <c r="BI182"/>
  <c r="BH182"/>
  <c r="BG182"/>
  <c r="BF182"/>
  <c r="T182"/>
  <c r="R182"/>
  <c r="P182"/>
  <c r="BI180"/>
  <c r="BH180"/>
  <c r="BG180"/>
  <c r="BF180"/>
  <c r="T180"/>
  <c r="R180"/>
  <c r="P180"/>
  <c r="BI178"/>
  <c r="BH178"/>
  <c r="BG178"/>
  <c r="BF178"/>
  <c r="T178"/>
  <c r="R178"/>
  <c r="P178"/>
  <c r="BI176"/>
  <c r="BH176"/>
  <c r="BG176"/>
  <c r="BF176"/>
  <c r="T176"/>
  <c r="R176"/>
  <c r="P176"/>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2"/>
  <c r="BH162"/>
  <c r="BG162"/>
  <c r="BF162"/>
  <c r="T162"/>
  <c r="R162"/>
  <c r="P162"/>
  <c r="BI161"/>
  <c r="BH161"/>
  <c r="BG161"/>
  <c r="BF161"/>
  <c r="T161"/>
  <c r="R161"/>
  <c r="P161"/>
  <c r="BI159"/>
  <c r="BH159"/>
  <c r="BG159"/>
  <c r="BF159"/>
  <c r="T159"/>
  <c r="R159"/>
  <c r="P159"/>
  <c r="BI158"/>
  <c r="BH158"/>
  <c r="BG158"/>
  <c r="BF158"/>
  <c r="T158"/>
  <c r="R158"/>
  <c r="P158"/>
  <c r="BI157"/>
  <c r="BH157"/>
  <c r="BG157"/>
  <c r="BF157"/>
  <c r="T157"/>
  <c r="R157"/>
  <c r="P157"/>
  <c r="BI155"/>
  <c r="BH155"/>
  <c r="BG155"/>
  <c r="BF155"/>
  <c r="T155"/>
  <c r="R155"/>
  <c r="P155"/>
  <c r="BI154"/>
  <c r="BH154"/>
  <c r="BG154"/>
  <c r="BF154"/>
  <c r="T154"/>
  <c r="R154"/>
  <c r="P154"/>
  <c r="BI153"/>
  <c r="BH153"/>
  <c r="BG153"/>
  <c r="BF153"/>
  <c r="T153"/>
  <c r="R153"/>
  <c r="P153"/>
  <c r="BI151"/>
  <c r="BH151"/>
  <c r="BG151"/>
  <c r="BF151"/>
  <c r="T151"/>
  <c r="R151"/>
  <c r="P151"/>
  <c r="BI149"/>
  <c r="BH149"/>
  <c r="BG149"/>
  <c r="BF149"/>
  <c r="T149"/>
  <c r="R149"/>
  <c r="P149"/>
  <c r="BI148"/>
  <c r="BH148"/>
  <c r="BG148"/>
  <c r="BF148"/>
  <c r="T148"/>
  <c r="R148"/>
  <c r="P148"/>
  <c r="BI146"/>
  <c r="BH146"/>
  <c r="BG146"/>
  <c r="BF146"/>
  <c r="T146"/>
  <c r="R146"/>
  <c r="P146"/>
  <c r="BI145"/>
  <c r="BH145"/>
  <c r="BG145"/>
  <c r="BF145"/>
  <c r="T145"/>
  <c r="R145"/>
  <c r="P145"/>
  <c r="BI143"/>
  <c r="BH143"/>
  <c r="BG143"/>
  <c r="BF143"/>
  <c r="T143"/>
  <c r="R143"/>
  <c r="P143"/>
  <c r="BI141"/>
  <c r="BH141"/>
  <c r="BG141"/>
  <c r="BF141"/>
  <c r="T141"/>
  <c r="R141"/>
  <c r="P141"/>
  <c r="BI139"/>
  <c r="BH139"/>
  <c r="BG139"/>
  <c r="BF139"/>
  <c r="T139"/>
  <c r="R139"/>
  <c r="P139"/>
  <c r="BI138"/>
  <c r="BH138"/>
  <c r="BG138"/>
  <c r="BF138"/>
  <c r="T138"/>
  <c r="R138"/>
  <c r="P138"/>
  <c r="BI137"/>
  <c r="BH137"/>
  <c r="BG137"/>
  <c r="BF137"/>
  <c r="T137"/>
  <c r="R137"/>
  <c r="P137"/>
  <c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5"/>
  <c r="BH125"/>
  <c r="BG125"/>
  <c r="BF125"/>
  <c r="T125"/>
  <c r="R125"/>
  <c r="P125"/>
  <c r="BI124"/>
  <c r="BH124"/>
  <c r="BG124"/>
  <c r="BF124"/>
  <c r="T124"/>
  <c r="R124"/>
  <c r="P124"/>
  <c r="BI123"/>
  <c r="BH123"/>
  <c r="BG123"/>
  <c r="BF123"/>
  <c r="T123"/>
  <c r="R123"/>
  <c r="P123"/>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4"/>
  <c r="BH94"/>
  <c r="BG94"/>
  <c r="BF94"/>
  <c r="T94"/>
  <c r="R94"/>
  <c r="P94"/>
  <c r="BI92"/>
  <c r="BH92"/>
  <c r="BG92"/>
  <c r="BF92"/>
  <c r="T92"/>
  <c r="R92"/>
  <c r="P92"/>
  <c r="J60"/>
  <c r="F83"/>
  <c r="E81"/>
  <c r="F52"/>
  <c r="E50"/>
  <c r="J24"/>
  <c r="E24"/>
  <c r="J86"/>
  <c r="J23"/>
  <c r="J21"/>
  <c r="E21"/>
  <c r="J54"/>
  <c r="J20"/>
  <c r="J18"/>
  <c r="E18"/>
  <c r="F86"/>
  <c r="J17"/>
  <c r="J15"/>
  <c r="E15"/>
  <c r="F85"/>
  <c r="J14"/>
  <c r="J12"/>
  <c r="J83"/>
  <c r="E7"/>
  <c r="E79"/>
  <c i="9" r="J37"/>
  <c r="J36"/>
  <c i="1" r="AY62"/>
  <c i="9" r="J35"/>
  <c i="1" r="AX62"/>
  <c i="9"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8"/>
  <c r="BH258"/>
  <c r="BG258"/>
  <c r="BF258"/>
  <c r="T258"/>
  <c r="R258"/>
  <c r="P258"/>
  <c r="BI256"/>
  <c r="BH256"/>
  <c r="BG256"/>
  <c r="BF256"/>
  <c r="T256"/>
  <c r="R256"/>
  <c r="P256"/>
  <c r="BI253"/>
  <c r="BH253"/>
  <c r="BG253"/>
  <c r="BF253"/>
  <c r="T253"/>
  <c r="R253"/>
  <c r="P253"/>
  <c r="BI251"/>
  <c r="BH251"/>
  <c r="BG251"/>
  <c r="BF251"/>
  <c r="T251"/>
  <c r="R251"/>
  <c r="P251"/>
  <c r="BI249"/>
  <c r="BH249"/>
  <c r="BG249"/>
  <c r="BF249"/>
  <c r="T249"/>
  <c r="R249"/>
  <c r="P249"/>
  <c r="BI246"/>
  <c r="BH246"/>
  <c r="BG246"/>
  <c r="BF246"/>
  <c r="T246"/>
  <c r="R246"/>
  <c r="P246"/>
  <c r="BI244"/>
  <c r="BH244"/>
  <c r="BG244"/>
  <c r="BF244"/>
  <c r="T244"/>
  <c r="R244"/>
  <c r="P244"/>
  <c r="BI242"/>
  <c r="BH242"/>
  <c r="BG242"/>
  <c r="BF242"/>
  <c r="T242"/>
  <c r="R242"/>
  <c r="P242"/>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F82"/>
  <c r="E80"/>
  <c r="F52"/>
  <c r="E50"/>
  <c r="J24"/>
  <c r="E24"/>
  <c r="J85"/>
  <c r="J23"/>
  <c r="J21"/>
  <c r="E21"/>
  <c r="J54"/>
  <c r="J20"/>
  <c r="J18"/>
  <c r="E18"/>
  <c r="F55"/>
  <c r="J17"/>
  <c r="J15"/>
  <c r="E15"/>
  <c r="F84"/>
  <c r="J14"/>
  <c r="J12"/>
  <c r="J82"/>
  <c r="E7"/>
  <c r="E78"/>
  <c i="8" r="J37"/>
  <c r="J36"/>
  <c i="1" r="AY61"/>
  <c i="8" r="J35"/>
  <c i="1" r="AX61"/>
  <c i="8"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3"/>
  <c r="BH123"/>
  <c r="BG123"/>
  <c r="BF123"/>
  <c r="T123"/>
  <c r="R123"/>
  <c r="P123"/>
  <c r="BI121"/>
  <c r="BH121"/>
  <c r="BG121"/>
  <c r="BF121"/>
  <c r="T121"/>
  <c r="R121"/>
  <c r="P121"/>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1"/>
  <c r="BH101"/>
  <c r="BG101"/>
  <c r="BF101"/>
  <c r="T101"/>
  <c r="R101"/>
  <c r="P101"/>
  <c r="BI99"/>
  <c r="BH99"/>
  <c r="BG99"/>
  <c r="BF99"/>
  <c r="T99"/>
  <c r="R99"/>
  <c r="P99"/>
  <c r="BI98"/>
  <c r="BH98"/>
  <c r="BG98"/>
  <c r="BF98"/>
  <c r="T98"/>
  <c r="R98"/>
  <c r="P98"/>
  <c r="BI97"/>
  <c r="BH97"/>
  <c r="BG97"/>
  <c r="BF97"/>
  <c r="T97"/>
  <c r="R97"/>
  <c r="P97"/>
  <c r="BI95"/>
  <c r="BH95"/>
  <c r="BG95"/>
  <c r="BF95"/>
  <c r="T95"/>
  <c r="R95"/>
  <c r="P95"/>
  <c r="BI93"/>
  <c r="BH93"/>
  <c r="BG93"/>
  <c r="BF93"/>
  <c r="T93"/>
  <c r="R93"/>
  <c r="P93"/>
  <c r="BI91"/>
  <c r="BH91"/>
  <c r="BG91"/>
  <c r="BF91"/>
  <c r="T91"/>
  <c r="R91"/>
  <c r="P91"/>
  <c r="BI89"/>
  <c r="BH89"/>
  <c r="BG89"/>
  <c r="BF89"/>
  <c r="T89"/>
  <c r="R89"/>
  <c r="P89"/>
  <c r="BI86"/>
  <c r="BH86"/>
  <c r="BG86"/>
  <c r="BF86"/>
  <c r="T86"/>
  <c r="R86"/>
  <c r="P86"/>
  <c r="BI85"/>
  <c r="BH85"/>
  <c r="BG85"/>
  <c r="BF85"/>
  <c r="T85"/>
  <c r="R85"/>
  <c r="P85"/>
  <c r="BI84"/>
  <c r="BH84"/>
  <c r="BG84"/>
  <c r="BF84"/>
  <c r="T84"/>
  <c r="R84"/>
  <c r="P84"/>
  <c r="F76"/>
  <c r="E74"/>
  <c r="F52"/>
  <c r="E50"/>
  <c r="J24"/>
  <c r="E24"/>
  <c r="J79"/>
  <c r="J23"/>
  <c r="J21"/>
  <c r="E21"/>
  <c r="J78"/>
  <c r="J20"/>
  <c r="J18"/>
  <c r="E18"/>
  <c r="F55"/>
  <c r="J17"/>
  <c r="J15"/>
  <c r="E15"/>
  <c r="F78"/>
  <c r="J14"/>
  <c r="J12"/>
  <c r="J76"/>
  <c r="E7"/>
  <c r="E72"/>
  <c i="7" r="J37"/>
  <c r="J36"/>
  <c i="1" r="AY60"/>
  <c i="7" r="J35"/>
  <c i="1" r="AX60"/>
  <c i="7" r="BI112"/>
  <c r="BH112"/>
  <c r="BG112"/>
  <c r="BF112"/>
  <c r="T112"/>
  <c r="R112"/>
  <c r="P112"/>
  <c r="BI111"/>
  <c r="BH111"/>
  <c r="BG111"/>
  <c r="BF111"/>
  <c r="T111"/>
  <c r="R111"/>
  <c r="P111"/>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3"/>
  <c r="BH93"/>
  <c r="BG93"/>
  <c r="BF93"/>
  <c r="T93"/>
  <c r="R93"/>
  <c r="P93"/>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77"/>
  <c r="J23"/>
  <c r="J21"/>
  <c r="E21"/>
  <c r="J54"/>
  <c r="J20"/>
  <c r="J18"/>
  <c r="E18"/>
  <c r="F55"/>
  <c r="J17"/>
  <c r="J15"/>
  <c r="E15"/>
  <c r="F54"/>
  <c r="J14"/>
  <c r="J12"/>
  <c r="J74"/>
  <c r="E7"/>
  <c r="E70"/>
  <c i="6" r="J37"/>
  <c r="J36"/>
  <c i="1" r="AY59"/>
  <c i="6" r="J35"/>
  <c i="1" r="AX59"/>
  <c i="6" r="BI175"/>
  <c r="BH175"/>
  <c r="BG175"/>
  <c r="BF175"/>
  <c r="T175"/>
  <c r="R175"/>
  <c r="P175"/>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7"/>
  <c r="BH157"/>
  <c r="BG157"/>
  <c r="BF157"/>
  <c r="T157"/>
  <c r="R157"/>
  <c r="P157"/>
  <c r="BI156"/>
  <c r="BH156"/>
  <c r="BG156"/>
  <c r="BF156"/>
  <c r="T156"/>
  <c r="R156"/>
  <c r="P156"/>
  <c r="BI154"/>
  <c r="BH154"/>
  <c r="BG154"/>
  <c r="BF154"/>
  <c r="T154"/>
  <c r="R154"/>
  <c r="P154"/>
  <c r="BI152"/>
  <c r="BH152"/>
  <c r="BG152"/>
  <c r="BF152"/>
  <c r="T152"/>
  <c r="R152"/>
  <c r="P152"/>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4"/>
  <c r="BH134"/>
  <c r="BG134"/>
  <c r="BF134"/>
  <c r="T134"/>
  <c r="R134"/>
  <c r="P134"/>
  <c r="BI132"/>
  <c r="BH132"/>
  <c r="BG132"/>
  <c r="BF132"/>
  <c r="T132"/>
  <c r="R132"/>
  <c r="P132"/>
  <c r="BI130"/>
  <c r="BH130"/>
  <c r="BG130"/>
  <c r="BF130"/>
  <c r="T130"/>
  <c r="R130"/>
  <c r="P130"/>
  <c r="BI128"/>
  <c r="BH128"/>
  <c r="BG128"/>
  <c r="BF128"/>
  <c r="T128"/>
  <c r="R128"/>
  <c r="P128"/>
  <c r="BI127"/>
  <c r="BH127"/>
  <c r="BG127"/>
  <c r="BF127"/>
  <c r="T127"/>
  <c r="R127"/>
  <c r="P127"/>
  <c r="BI126"/>
  <c r="BH126"/>
  <c r="BG126"/>
  <c r="BF126"/>
  <c r="T126"/>
  <c r="R126"/>
  <c r="P126"/>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09"/>
  <c r="BH109"/>
  <c r="BG109"/>
  <c r="BF109"/>
  <c r="T109"/>
  <c r="R109"/>
  <c r="P109"/>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F76"/>
  <c r="E74"/>
  <c r="F52"/>
  <c r="E50"/>
  <c r="J24"/>
  <c r="E24"/>
  <c r="J55"/>
  <c r="J23"/>
  <c r="J21"/>
  <c r="E21"/>
  <c r="J78"/>
  <c r="J20"/>
  <c r="J18"/>
  <c r="E18"/>
  <c r="F55"/>
  <c r="J17"/>
  <c r="J15"/>
  <c r="E15"/>
  <c r="F78"/>
  <c r="J14"/>
  <c r="J12"/>
  <c r="J52"/>
  <c r="E7"/>
  <c r="E48"/>
  <c i="5" r="J37"/>
  <c r="J36"/>
  <c i="1" r="AY58"/>
  <c i="5" r="J35"/>
  <c i="1" r="AX58"/>
  <c i="5" r="BI109"/>
  <c r="BH109"/>
  <c r="BG109"/>
  <c r="BF109"/>
  <c r="T109"/>
  <c r="R109"/>
  <c r="P109"/>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3"/>
  <c r="BH93"/>
  <c r="BG93"/>
  <c r="BF93"/>
  <c r="T93"/>
  <c r="R93"/>
  <c r="P93"/>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77"/>
  <c r="J23"/>
  <c r="J21"/>
  <c r="E21"/>
  <c r="J54"/>
  <c r="J20"/>
  <c r="J18"/>
  <c r="E18"/>
  <c r="F55"/>
  <c r="J17"/>
  <c r="J15"/>
  <c r="E15"/>
  <c r="F54"/>
  <c r="J14"/>
  <c r="J12"/>
  <c r="J74"/>
  <c r="E7"/>
  <c r="E48"/>
  <c i="4" r="J37"/>
  <c r="J36"/>
  <c i="1" r="AY57"/>
  <c i="4" r="J35"/>
  <c i="1" r="AX57"/>
  <c i="4" r="BI240"/>
  <c r="BH240"/>
  <c r="BG240"/>
  <c r="BF240"/>
  <c r="T240"/>
  <c r="R240"/>
  <c r="P240"/>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3"/>
  <c r="BH223"/>
  <c r="BG223"/>
  <c r="BF223"/>
  <c r="T223"/>
  <c r="R223"/>
  <c r="P223"/>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7"/>
  <c r="BH157"/>
  <c r="BG157"/>
  <c r="BF157"/>
  <c r="T157"/>
  <c r="R157"/>
  <c r="P157"/>
  <c r="BI156"/>
  <c r="BH156"/>
  <c r="BG156"/>
  <c r="BF156"/>
  <c r="T156"/>
  <c r="R156"/>
  <c r="P156"/>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F77"/>
  <c r="E75"/>
  <c r="F52"/>
  <c r="E50"/>
  <c r="J24"/>
  <c r="E24"/>
  <c r="J55"/>
  <c r="J23"/>
  <c r="J21"/>
  <c r="E21"/>
  <c r="J79"/>
  <c r="J20"/>
  <c r="J18"/>
  <c r="E18"/>
  <c r="F80"/>
  <c r="J17"/>
  <c r="J15"/>
  <c r="E15"/>
  <c r="F79"/>
  <c r="J14"/>
  <c r="J12"/>
  <c r="J52"/>
  <c r="E7"/>
  <c r="E73"/>
  <c i="3" r="J37"/>
  <c r="J36"/>
  <c i="1" r="AY56"/>
  <c i="3" r="J35"/>
  <c i="1" r="AX56"/>
  <c i="3" r="BI371"/>
  <c r="BH371"/>
  <c r="BG371"/>
  <c r="BF371"/>
  <c r="T371"/>
  <c r="R371"/>
  <c r="P371"/>
  <c r="BI369"/>
  <c r="BH369"/>
  <c r="BG369"/>
  <c r="BF369"/>
  <c r="T369"/>
  <c r="R369"/>
  <c r="P369"/>
  <c r="BI367"/>
  <c r="BH367"/>
  <c r="BG367"/>
  <c r="BF367"/>
  <c r="T367"/>
  <c r="R367"/>
  <c r="P367"/>
  <c r="BI365"/>
  <c r="BH365"/>
  <c r="BG365"/>
  <c r="BF365"/>
  <c r="T365"/>
  <c r="R365"/>
  <c r="P365"/>
  <c r="BI363"/>
  <c r="BH363"/>
  <c r="BG363"/>
  <c r="BF363"/>
  <c r="T363"/>
  <c r="R363"/>
  <c r="P363"/>
  <c r="BI361"/>
  <c r="BH361"/>
  <c r="BG361"/>
  <c r="BF361"/>
  <c r="T361"/>
  <c r="R361"/>
  <c r="P361"/>
  <c r="BI359"/>
  <c r="BH359"/>
  <c r="BG359"/>
  <c r="BF359"/>
  <c r="T359"/>
  <c r="R359"/>
  <c r="P359"/>
  <c r="BI357"/>
  <c r="BH357"/>
  <c r="BG357"/>
  <c r="BF357"/>
  <c r="T357"/>
  <c r="R357"/>
  <c r="P357"/>
  <c r="BI356"/>
  <c r="BH356"/>
  <c r="BG356"/>
  <c r="BF356"/>
  <c r="T356"/>
  <c r="R356"/>
  <c r="P356"/>
  <c r="BI354"/>
  <c r="BH354"/>
  <c r="BG354"/>
  <c r="BF354"/>
  <c r="T354"/>
  <c r="R354"/>
  <c r="P354"/>
  <c r="BI352"/>
  <c r="BH352"/>
  <c r="BG352"/>
  <c r="BF352"/>
  <c r="T352"/>
  <c r="R352"/>
  <c r="P352"/>
  <c r="BI350"/>
  <c r="BH350"/>
  <c r="BG350"/>
  <c r="BF350"/>
  <c r="T350"/>
  <c r="R350"/>
  <c r="P350"/>
  <c r="BI348"/>
  <c r="BH348"/>
  <c r="BG348"/>
  <c r="BF348"/>
  <c r="T348"/>
  <c r="R348"/>
  <c r="P348"/>
  <c r="BI344"/>
  <c r="BH344"/>
  <c r="BG344"/>
  <c r="BF344"/>
  <c r="T344"/>
  <c r="R344"/>
  <c r="P344"/>
  <c r="BI339"/>
  <c r="BH339"/>
  <c r="BG339"/>
  <c r="BF339"/>
  <c r="T339"/>
  <c r="R339"/>
  <c r="P339"/>
  <c r="BI332"/>
  <c r="BH332"/>
  <c r="BG332"/>
  <c r="BF332"/>
  <c r="T332"/>
  <c r="R332"/>
  <c r="P332"/>
  <c r="BI328"/>
  <c r="BH328"/>
  <c r="BG328"/>
  <c r="BF328"/>
  <c r="T328"/>
  <c r="R328"/>
  <c r="P328"/>
  <c r="BI324"/>
  <c r="BH324"/>
  <c r="BG324"/>
  <c r="BF324"/>
  <c r="T324"/>
  <c r="R324"/>
  <c r="P324"/>
  <c r="BI317"/>
  <c r="BH317"/>
  <c r="BG317"/>
  <c r="BF317"/>
  <c r="T317"/>
  <c r="R317"/>
  <c r="P317"/>
  <c r="BI311"/>
  <c r="BH311"/>
  <c r="BG311"/>
  <c r="BF311"/>
  <c r="T311"/>
  <c r="T310"/>
  <c r="R311"/>
  <c r="R310"/>
  <c r="P311"/>
  <c r="P310"/>
  <c r="BI308"/>
  <c r="BH308"/>
  <c r="BG308"/>
  <c r="BF308"/>
  <c r="T308"/>
  <c r="R308"/>
  <c r="P308"/>
  <c r="BI307"/>
  <c r="BH307"/>
  <c r="BG307"/>
  <c r="BF307"/>
  <c r="T307"/>
  <c r="R307"/>
  <c r="P307"/>
  <c r="BI306"/>
  <c r="BH306"/>
  <c r="BG306"/>
  <c r="BF306"/>
  <c r="T306"/>
  <c r="R306"/>
  <c r="P306"/>
  <c r="BI302"/>
  <c r="BH302"/>
  <c r="BG302"/>
  <c r="BF302"/>
  <c r="T302"/>
  <c r="R302"/>
  <c r="P302"/>
  <c r="BI298"/>
  <c r="BH298"/>
  <c r="BG298"/>
  <c r="BF298"/>
  <c r="T298"/>
  <c r="R298"/>
  <c r="P298"/>
  <c r="BI295"/>
  <c r="BH295"/>
  <c r="BG295"/>
  <c r="BF295"/>
  <c r="T295"/>
  <c r="R295"/>
  <c r="P295"/>
  <c r="BI292"/>
  <c r="BH292"/>
  <c r="BG292"/>
  <c r="BF292"/>
  <c r="T292"/>
  <c r="R292"/>
  <c r="P292"/>
  <c r="BI291"/>
  <c r="BH291"/>
  <c r="BG291"/>
  <c r="BF291"/>
  <c r="T291"/>
  <c r="R291"/>
  <c r="P291"/>
  <c r="BI288"/>
  <c r="BH288"/>
  <c r="BG288"/>
  <c r="BF288"/>
  <c r="T288"/>
  <c r="R288"/>
  <c r="P288"/>
  <c r="BI287"/>
  <c r="BH287"/>
  <c r="BG287"/>
  <c r="BF287"/>
  <c r="T287"/>
  <c r="R287"/>
  <c r="P287"/>
  <c r="BI285"/>
  <c r="BH285"/>
  <c r="BG285"/>
  <c r="BF285"/>
  <c r="T285"/>
  <c r="R285"/>
  <c r="P285"/>
  <c r="BI283"/>
  <c r="BH283"/>
  <c r="BG283"/>
  <c r="BF283"/>
  <c r="T283"/>
  <c r="R283"/>
  <c r="P283"/>
  <c r="BI279"/>
  <c r="BH279"/>
  <c r="BG279"/>
  <c r="BF279"/>
  <c r="T279"/>
  <c r="R279"/>
  <c r="P279"/>
  <c r="BI275"/>
  <c r="BH275"/>
  <c r="BG275"/>
  <c r="BF275"/>
  <c r="T275"/>
  <c r="R275"/>
  <c r="P275"/>
  <c r="BI271"/>
  <c r="BH271"/>
  <c r="BG271"/>
  <c r="BF271"/>
  <c r="T271"/>
  <c r="R271"/>
  <c r="P271"/>
  <c r="BI268"/>
  <c r="BH268"/>
  <c r="BG268"/>
  <c r="BF268"/>
  <c r="T268"/>
  <c r="R268"/>
  <c r="P268"/>
  <c r="BI267"/>
  <c r="BH267"/>
  <c r="BG267"/>
  <c r="BF267"/>
  <c r="T267"/>
  <c r="R267"/>
  <c r="P267"/>
  <c r="BI263"/>
  <c r="BH263"/>
  <c r="BG263"/>
  <c r="BF263"/>
  <c r="T263"/>
  <c r="R263"/>
  <c r="P263"/>
  <c r="BI259"/>
  <c r="BH259"/>
  <c r="BG259"/>
  <c r="BF259"/>
  <c r="T259"/>
  <c r="T258"/>
  <c r="R259"/>
  <c r="R258"/>
  <c r="P259"/>
  <c r="P258"/>
  <c r="BI253"/>
  <c r="BH253"/>
  <c r="BG253"/>
  <c r="BF253"/>
  <c r="T253"/>
  <c r="T247"/>
  <c r="R253"/>
  <c r="R247"/>
  <c r="P253"/>
  <c r="P247"/>
  <c r="BI248"/>
  <c r="BH248"/>
  <c r="BG248"/>
  <c r="BF248"/>
  <c r="T248"/>
  <c r="R248"/>
  <c r="P248"/>
  <c r="BI246"/>
  <c r="BH246"/>
  <c r="BG246"/>
  <c r="BF246"/>
  <c r="T246"/>
  <c r="R246"/>
  <c r="P246"/>
  <c r="BI241"/>
  <c r="BH241"/>
  <c r="BG241"/>
  <c r="BF241"/>
  <c r="T241"/>
  <c r="R241"/>
  <c r="P241"/>
  <c r="BI238"/>
  <c r="BH238"/>
  <c r="BG238"/>
  <c r="BF238"/>
  <c r="T238"/>
  <c r="R238"/>
  <c r="P238"/>
  <c r="BI234"/>
  <c r="BH234"/>
  <c r="BG234"/>
  <c r="BF234"/>
  <c r="T234"/>
  <c r="R234"/>
  <c r="P234"/>
  <c r="BI231"/>
  <c r="BH231"/>
  <c r="BG231"/>
  <c r="BF231"/>
  <c r="T231"/>
  <c r="R231"/>
  <c r="P231"/>
  <c r="BI227"/>
  <c r="BH227"/>
  <c r="BG227"/>
  <c r="BF227"/>
  <c r="T227"/>
  <c r="R227"/>
  <c r="P227"/>
  <c r="BI221"/>
  <c r="BH221"/>
  <c r="BG221"/>
  <c r="BF221"/>
  <c r="T221"/>
  <c r="R221"/>
  <c r="P221"/>
  <c r="BI217"/>
  <c r="BH217"/>
  <c r="BG217"/>
  <c r="BF217"/>
  <c r="T217"/>
  <c r="R217"/>
  <c r="P217"/>
  <c r="BI213"/>
  <c r="BH213"/>
  <c r="BG213"/>
  <c r="BF213"/>
  <c r="T213"/>
  <c r="R213"/>
  <c r="P213"/>
  <c r="BI210"/>
  <c r="BH210"/>
  <c r="BG210"/>
  <c r="BF210"/>
  <c r="T210"/>
  <c r="R210"/>
  <c r="P210"/>
  <c r="BI206"/>
  <c r="BH206"/>
  <c r="BG206"/>
  <c r="BF206"/>
  <c r="T206"/>
  <c r="R206"/>
  <c r="P206"/>
  <c r="BI198"/>
  <c r="BH198"/>
  <c r="BG198"/>
  <c r="BF198"/>
  <c r="T198"/>
  <c r="R198"/>
  <c r="P198"/>
  <c r="BI192"/>
  <c r="BH192"/>
  <c r="BG192"/>
  <c r="BF192"/>
  <c r="T192"/>
  <c r="R192"/>
  <c r="P192"/>
  <c r="BI187"/>
  <c r="BH187"/>
  <c r="BG187"/>
  <c r="BF187"/>
  <c r="T187"/>
  <c r="R187"/>
  <c r="P187"/>
  <c r="BI182"/>
  <c r="BH182"/>
  <c r="BG182"/>
  <c r="BF182"/>
  <c r="T182"/>
  <c r="R182"/>
  <c r="P182"/>
  <c r="BI169"/>
  <c r="BH169"/>
  <c r="BG169"/>
  <c r="BF169"/>
  <c r="T169"/>
  <c r="R169"/>
  <c r="P169"/>
  <c r="BI158"/>
  <c r="BH158"/>
  <c r="BG158"/>
  <c r="BF158"/>
  <c r="T158"/>
  <c r="R158"/>
  <c r="P158"/>
  <c r="BI147"/>
  <c r="BH147"/>
  <c r="BG147"/>
  <c r="BF147"/>
  <c r="T147"/>
  <c r="R147"/>
  <c r="P147"/>
  <c r="BI136"/>
  <c r="BH136"/>
  <c r="BG136"/>
  <c r="BF136"/>
  <c r="T136"/>
  <c r="R136"/>
  <c r="P136"/>
  <c r="BI132"/>
  <c r="BH132"/>
  <c r="BG132"/>
  <c r="BF132"/>
  <c r="T132"/>
  <c r="R132"/>
  <c r="P132"/>
  <c r="BI128"/>
  <c r="BH128"/>
  <c r="BG128"/>
  <c r="BF128"/>
  <c r="T128"/>
  <c r="R128"/>
  <c r="P128"/>
  <c r="BI124"/>
  <c r="BH124"/>
  <c r="BG124"/>
  <c r="BF124"/>
  <c r="T124"/>
  <c r="R124"/>
  <c r="P124"/>
  <c r="BI120"/>
  <c r="BH120"/>
  <c r="BG120"/>
  <c r="BF120"/>
  <c r="T120"/>
  <c r="R120"/>
  <c r="P120"/>
  <c r="BI116"/>
  <c r="BH116"/>
  <c r="BG116"/>
  <c r="BF116"/>
  <c r="T116"/>
  <c r="R116"/>
  <c r="P116"/>
  <c r="BI112"/>
  <c r="BH112"/>
  <c r="BG112"/>
  <c r="BF112"/>
  <c r="T112"/>
  <c r="R112"/>
  <c r="P112"/>
  <c r="BI108"/>
  <c r="BH108"/>
  <c r="BG108"/>
  <c r="BF108"/>
  <c r="T108"/>
  <c r="R108"/>
  <c r="P108"/>
  <c r="BI104"/>
  <c r="BH104"/>
  <c r="BG104"/>
  <c r="BF104"/>
  <c r="T104"/>
  <c r="R104"/>
  <c r="P104"/>
  <c r="BI99"/>
  <c r="BH99"/>
  <c r="BG99"/>
  <c r="BF99"/>
  <c r="T99"/>
  <c r="R99"/>
  <c r="P99"/>
  <c r="BI94"/>
  <c r="BH94"/>
  <c r="BG94"/>
  <c r="BF94"/>
  <c r="T94"/>
  <c r="R94"/>
  <c r="P94"/>
  <c r="F85"/>
  <c r="E83"/>
  <c r="F52"/>
  <c r="E50"/>
  <c r="J24"/>
  <c r="E24"/>
  <c r="J55"/>
  <c r="J23"/>
  <c r="J21"/>
  <c r="E21"/>
  <c r="J87"/>
  <c r="J20"/>
  <c r="J18"/>
  <c r="E18"/>
  <c r="F88"/>
  <c r="J17"/>
  <c r="J15"/>
  <c r="E15"/>
  <c r="F87"/>
  <c r="J14"/>
  <c r="J12"/>
  <c r="J52"/>
  <c r="E7"/>
  <c r="E81"/>
  <c i="2" r="J37"/>
  <c r="J36"/>
  <c i="1" r="AY55"/>
  <c i="2" r="J35"/>
  <c i="1" r="AX55"/>
  <c i="2" r="BI702"/>
  <c r="BH702"/>
  <c r="BG702"/>
  <c r="BF702"/>
  <c r="T702"/>
  <c r="R702"/>
  <c r="P702"/>
  <c r="BI700"/>
  <c r="BH700"/>
  <c r="BG700"/>
  <c r="BF700"/>
  <c r="T700"/>
  <c r="R700"/>
  <c r="P700"/>
  <c r="BI696"/>
  <c r="BH696"/>
  <c r="BG696"/>
  <c r="BF696"/>
  <c r="T696"/>
  <c r="R696"/>
  <c r="P696"/>
  <c r="BI694"/>
  <c r="BH694"/>
  <c r="BG694"/>
  <c r="BF694"/>
  <c r="T694"/>
  <c r="R694"/>
  <c r="P694"/>
  <c r="BI692"/>
  <c r="BH692"/>
  <c r="BG692"/>
  <c r="BF692"/>
  <c r="T692"/>
  <c r="R692"/>
  <c r="P692"/>
  <c r="BI690"/>
  <c r="BH690"/>
  <c r="BG690"/>
  <c r="BF690"/>
  <c r="T690"/>
  <c r="R690"/>
  <c r="P690"/>
  <c r="BI688"/>
  <c r="BH688"/>
  <c r="BG688"/>
  <c r="BF688"/>
  <c r="T688"/>
  <c r="R688"/>
  <c r="P688"/>
  <c r="BI686"/>
  <c r="BH686"/>
  <c r="BG686"/>
  <c r="BF686"/>
  <c r="T686"/>
  <c r="R686"/>
  <c r="P686"/>
  <c r="BI684"/>
  <c r="BH684"/>
  <c r="BG684"/>
  <c r="BF684"/>
  <c r="T684"/>
  <c r="R684"/>
  <c r="P684"/>
  <c r="BI676"/>
  <c r="BH676"/>
  <c r="BG676"/>
  <c r="BF676"/>
  <c r="T676"/>
  <c r="R676"/>
  <c r="P676"/>
  <c r="BI674"/>
  <c r="BH674"/>
  <c r="BG674"/>
  <c r="BF674"/>
  <c r="T674"/>
  <c r="R674"/>
  <c r="P674"/>
  <c r="BI671"/>
  <c r="BH671"/>
  <c r="BG671"/>
  <c r="BF671"/>
  <c r="T671"/>
  <c r="R671"/>
  <c r="P671"/>
  <c r="BI670"/>
  <c r="BH670"/>
  <c r="BG670"/>
  <c r="BF670"/>
  <c r="T670"/>
  <c r="R670"/>
  <c r="P670"/>
  <c r="BI668"/>
  <c r="BH668"/>
  <c r="BG668"/>
  <c r="BF668"/>
  <c r="T668"/>
  <c r="R668"/>
  <c r="P668"/>
  <c r="BI666"/>
  <c r="BH666"/>
  <c r="BG666"/>
  <c r="BF666"/>
  <c r="T666"/>
  <c r="R666"/>
  <c r="P666"/>
  <c r="BI664"/>
  <c r="BH664"/>
  <c r="BG664"/>
  <c r="BF664"/>
  <c r="T664"/>
  <c r="R664"/>
  <c r="P664"/>
  <c r="BI662"/>
  <c r="BH662"/>
  <c r="BG662"/>
  <c r="BF662"/>
  <c r="T662"/>
  <c r="R662"/>
  <c r="P662"/>
  <c r="BI660"/>
  <c r="BH660"/>
  <c r="BG660"/>
  <c r="BF660"/>
  <c r="T660"/>
  <c r="R660"/>
  <c r="P660"/>
  <c r="BI658"/>
  <c r="BH658"/>
  <c r="BG658"/>
  <c r="BF658"/>
  <c r="T658"/>
  <c r="R658"/>
  <c r="P658"/>
  <c r="BI656"/>
  <c r="BH656"/>
  <c r="BG656"/>
  <c r="BF656"/>
  <c r="T656"/>
  <c r="R656"/>
  <c r="P656"/>
  <c r="BI654"/>
  <c r="BH654"/>
  <c r="BG654"/>
  <c r="BF654"/>
  <c r="T654"/>
  <c r="R654"/>
  <c r="P654"/>
  <c r="BI652"/>
  <c r="BH652"/>
  <c r="BG652"/>
  <c r="BF652"/>
  <c r="T652"/>
  <c r="R652"/>
  <c r="P652"/>
  <c r="BI649"/>
  <c r="BH649"/>
  <c r="BG649"/>
  <c r="BF649"/>
  <c r="T649"/>
  <c r="R649"/>
  <c r="P649"/>
  <c r="BI646"/>
  <c r="BH646"/>
  <c r="BG646"/>
  <c r="BF646"/>
  <c r="T646"/>
  <c r="R646"/>
  <c r="P646"/>
  <c r="BI644"/>
  <c r="BH644"/>
  <c r="BG644"/>
  <c r="BF644"/>
  <c r="T644"/>
  <c r="R644"/>
  <c r="P644"/>
  <c r="BI641"/>
  <c r="BH641"/>
  <c r="BG641"/>
  <c r="BF641"/>
  <c r="T641"/>
  <c r="R641"/>
  <c r="P641"/>
  <c r="BI640"/>
  <c r="BH640"/>
  <c r="BG640"/>
  <c r="BF640"/>
  <c r="T640"/>
  <c r="R640"/>
  <c r="P640"/>
  <c r="BI637"/>
  <c r="BH637"/>
  <c r="BG637"/>
  <c r="BF637"/>
  <c r="T637"/>
  <c r="R637"/>
  <c r="P637"/>
  <c r="BI635"/>
  <c r="BH635"/>
  <c r="BG635"/>
  <c r="BF635"/>
  <c r="T635"/>
  <c r="R635"/>
  <c r="P635"/>
  <c r="BI633"/>
  <c r="BH633"/>
  <c r="BG633"/>
  <c r="BF633"/>
  <c r="T633"/>
  <c r="R633"/>
  <c r="P633"/>
  <c r="BI631"/>
  <c r="BH631"/>
  <c r="BG631"/>
  <c r="BF631"/>
  <c r="T631"/>
  <c r="R631"/>
  <c r="P631"/>
  <c r="BI629"/>
  <c r="BH629"/>
  <c r="BG629"/>
  <c r="BF629"/>
  <c r="T629"/>
  <c r="R629"/>
  <c r="P629"/>
  <c r="BI628"/>
  <c r="BH628"/>
  <c r="BG628"/>
  <c r="BF628"/>
  <c r="T628"/>
  <c r="R628"/>
  <c r="P628"/>
  <c r="BI625"/>
  <c r="BH625"/>
  <c r="BG625"/>
  <c r="BF625"/>
  <c r="T625"/>
  <c r="R625"/>
  <c r="P625"/>
  <c r="BI624"/>
  <c r="BH624"/>
  <c r="BG624"/>
  <c r="BF624"/>
  <c r="T624"/>
  <c r="R624"/>
  <c r="P624"/>
  <c r="BI621"/>
  <c r="BH621"/>
  <c r="BG621"/>
  <c r="BF621"/>
  <c r="T621"/>
  <c r="R621"/>
  <c r="P621"/>
  <c r="BI616"/>
  <c r="BH616"/>
  <c r="BG616"/>
  <c r="BF616"/>
  <c r="T616"/>
  <c r="R616"/>
  <c r="P616"/>
  <c r="BI614"/>
  <c r="BH614"/>
  <c r="BG614"/>
  <c r="BF614"/>
  <c r="T614"/>
  <c r="R614"/>
  <c r="P614"/>
  <c r="BI612"/>
  <c r="BH612"/>
  <c r="BG612"/>
  <c r="BF612"/>
  <c r="T612"/>
  <c r="R612"/>
  <c r="P612"/>
  <c r="BI606"/>
  <c r="BH606"/>
  <c r="BG606"/>
  <c r="BF606"/>
  <c r="T606"/>
  <c r="R606"/>
  <c r="P606"/>
  <c r="BI605"/>
  <c r="BH605"/>
  <c r="BG605"/>
  <c r="BF605"/>
  <c r="T605"/>
  <c r="R605"/>
  <c r="P605"/>
  <c r="BI602"/>
  <c r="BH602"/>
  <c r="BG602"/>
  <c r="BF602"/>
  <c r="T602"/>
  <c r="R602"/>
  <c r="P602"/>
  <c r="BI600"/>
  <c r="BH600"/>
  <c r="BG600"/>
  <c r="BF600"/>
  <c r="T600"/>
  <c r="R600"/>
  <c r="P600"/>
  <c r="BI599"/>
  <c r="BH599"/>
  <c r="BG599"/>
  <c r="BF599"/>
  <c r="T599"/>
  <c r="R599"/>
  <c r="P599"/>
  <c r="BI598"/>
  <c r="BH598"/>
  <c r="BG598"/>
  <c r="BF598"/>
  <c r="T598"/>
  <c r="R598"/>
  <c r="P598"/>
  <c r="BI596"/>
  <c r="BH596"/>
  <c r="BG596"/>
  <c r="BF596"/>
  <c r="T596"/>
  <c r="R596"/>
  <c r="P596"/>
  <c r="BI593"/>
  <c r="BH593"/>
  <c r="BG593"/>
  <c r="BF593"/>
  <c r="T593"/>
  <c r="R593"/>
  <c r="P593"/>
  <c r="BI592"/>
  <c r="BH592"/>
  <c r="BG592"/>
  <c r="BF592"/>
  <c r="T592"/>
  <c r="R592"/>
  <c r="P592"/>
  <c r="BI590"/>
  <c r="BH590"/>
  <c r="BG590"/>
  <c r="BF590"/>
  <c r="T590"/>
  <c r="R590"/>
  <c r="P590"/>
  <c r="BI589"/>
  <c r="BH589"/>
  <c r="BG589"/>
  <c r="BF589"/>
  <c r="T589"/>
  <c r="R589"/>
  <c r="P589"/>
  <c r="BI587"/>
  <c r="BH587"/>
  <c r="BG587"/>
  <c r="BF587"/>
  <c r="T587"/>
  <c r="R587"/>
  <c r="P587"/>
  <c r="BI586"/>
  <c r="BH586"/>
  <c r="BG586"/>
  <c r="BF586"/>
  <c r="T586"/>
  <c r="R586"/>
  <c r="P586"/>
  <c r="BI584"/>
  <c r="BH584"/>
  <c r="BG584"/>
  <c r="BF584"/>
  <c r="T584"/>
  <c r="R584"/>
  <c r="P584"/>
  <c r="BI583"/>
  <c r="BH583"/>
  <c r="BG583"/>
  <c r="BF583"/>
  <c r="T583"/>
  <c r="R583"/>
  <c r="P583"/>
  <c r="BI581"/>
  <c r="BH581"/>
  <c r="BG581"/>
  <c r="BF581"/>
  <c r="T581"/>
  <c r="R581"/>
  <c r="P581"/>
  <c r="BI579"/>
  <c r="BH579"/>
  <c r="BG579"/>
  <c r="BF579"/>
  <c r="T579"/>
  <c r="R579"/>
  <c r="P579"/>
  <c r="BI576"/>
  <c r="BH576"/>
  <c r="BG576"/>
  <c r="BF576"/>
  <c r="T576"/>
  <c r="R576"/>
  <c r="P576"/>
  <c r="BI574"/>
  <c r="BH574"/>
  <c r="BG574"/>
  <c r="BF574"/>
  <c r="T574"/>
  <c r="R574"/>
  <c r="P574"/>
  <c r="BI572"/>
  <c r="BH572"/>
  <c r="BG572"/>
  <c r="BF572"/>
  <c r="T572"/>
  <c r="R572"/>
  <c r="P572"/>
  <c r="BI569"/>
  <c r="BH569"/>
  <c r="BG569"/>
  <c r="BF569"/>
  <c r="T569"/>
  <c r="R569"/>
  <c r="P569"/>
  <c r="BI567"/>
  <c r="BH567"/>
  <c r="BG567"/>
  <c r="BF567"/>
  <c r="T567"/>
  <c r="R567"/>
  <c r="P567"/>
  <c r="BI564"/>
  <c r="BH564"/>
  <c r="BG564"/>
  <c r="BF564"/>
  <c r="T564"/>
  <c r="R564"/>
  <c r="P564"/>
  <c r="BI561"/>
  <c r="BH561"/>
  <c r="BG561"/>
  <c r="BF561"/>
  <c r="T561"/>
  <c r="R561"/>
  <c r="P561"/>
  <c r="BI558"/>
  <c r="BH558"/>
  <c r="BG558"/>
  <c r="BF558"/>
  <c r="T558"/>
  <c r="R558"/>
  <c r="P558"/>
  <c r="BI546"/>
  <c r="BH546"/>
  <c r="BG546"/>
  <c r="BF546"/>
  <c r="T546"/>
  <c r="R546"/>
  <c r="P546"/>
  <c r="BI543"/>
  <c r="BH543"/>
  <c r="BG543"/>
  <c r="BF543"/>
  <c r="T543"/>
  <c r="R543"/>
  <c r="P543"/>
  <c r="BI540"/>
  <c r="BH540"/>
  <c r="BG540"/>
  <c r="BF540"/>
  <c r="T540"/>
  <c r="R540"/>
  <c r="P540"/>
  <c r="BI537"/>
  <c r="BH537"/>
  <c r="BG537"/>
  <c r="BF537"/>
  <c r="T537"/>
  <c r="R537"/>
  <c r="P537"/>
  <c r="BI534"/>
  <c r="BH534"/>
  <c r="BG534"/>
  <c r="BF534"/>
  <c r="T534"/>
  <c r="R534"/>
  <c r="P534"/>
  <c r="BI531"/>
  <c r="BH531"/>
  <c r="BG531"/>
  <c r="BF531"/>
  <c r="T531"/>
  <c r="R531"/>
  <c r="P531"/>
  <c r="BI529"/>
  <c r="BH529"/>
  <c r="BG529"/>
  <c r="BF529"/>
  <c r="T529"/>
  <c r="R529"/>
  <c r="P529"/>
  <c r="BI528"/>
  <c r="BH528"/>
  <c r="BG528"/>
  <c r="BF528"/>
  <c r="T528"/>
  <c r="R528"/>
  <c r="P528"/>
  <c r="BI525"/>
  <c r="BH525"/>
  <c r="BG525"/>
  <c r="BF525"/>
  <c r="T525"/>
  <c r="R525"/>
  <c r="P525"/>
  <c r="BI522"/>
  <c r="BH522"/>
  <c r="BG522"/>
  <c r="BF522"/>
  <c r="T522"/>
  <c r="R522"/>
  <c r="P522"/>
  <c r="BI520"/>
  <c r="BH520"/>
  <c r="BG520"/>
  <c r="BF520"/>
  <c r="T520"/>
  <c r="R520"/>
  <c r="P520"/>
  <c r="BI516"/>
  <c r="BH516"/>
  <c r="BG516"/>
  <c r="BF516"/>
  <c r="T516"/>
  <c r="R516"/>
  <c r="P516"/>
  <c r="BI515"/>
  <c r="BH515"/>
  <c r="BG515"/>
  <c r="BF515"/>
  <c r="T515"/>
  <c r="R515"/>
  <c r="P515"/>
  <c r="BI513"/>
  <c r="BH513"/>
  <c r="BG513"/>
  <c r="BF513"/>
  <c r="T513"/>
  <c r="R513"/>
  <c r="P513"/>
  <c r="BI510"/>
  <c r="BH510"/>
  <c r="BG510"/>
  <c r="BF510"/>
  <c r="T510"/>
  <c r="R510"/>
  <c r="P510"/>
  <c r="BI507"/>
  <c r="BH507"/>
  <c r="BG507"/>
  <c r="BF507"/>
  <c r="T507"/>
  <c r="R507"/>
  <c r="P507"/>
  <c r="BI504"/>
  <c r="BH504"/>
  <c r="BG504"/>
  <c r="BF504"/>
  <c r="T504"/>
  <c r="R504"/>
  <c r="P504"/>
  <c r="BI502"/>
  <c r="BH502"/>
  <c r="BG502"/>
  <c r="BF502"/>
  <c r="T502"/>
  <c r="R502"/>
  <c r="P502"/>
  <c r="BI500"/>
  <c r="BH500"/>
  <c r="BG500"/>
  <c r="BF500"/>
  <c r="T500"/>
  <c r="R500"/>
  <c r="P500"/>
  <c r="BI497"/>
  <c r="BH497"/>
  <c r="BG497"/>
  <c r="BF497"/>
  <c r="T497"/>
  <c r="R497"/>
  <c r="P497"/>
  <c r="BI496"/>
  <c r="BH496"/>
  <c r="BG496"/>
  <c r="BF496"/>
  <c r="T496"/>
  <c r="R496"/>
  <c r="P496"/>
  <c r="BI495"/>
  <c r="BH495"/>
  <c r="BG495"/>
  <c r="BF495"/>
  <c r="T495"/>
  <c r="R495"/>
  <c r="P495"/>
  <c r="BI493"/>
  <c r="BH493"/>
  <c r="BG493"/>
  <c r="BF493"/>
  <c r="T493"/>
  <c r="R493"/>
  <c r="P493"/>
  <c r="BI490"/>
  <c r="BH490"/>
  <c r="BG490"/>
  <c r="BF490"/>
  <c r="T490"/>
  <c r="R490"/>
  <c r="P490"/>
  <c r="BI487"/>
  <c r="BH487"/>
  <c r="BG487"/>
  <c r="BF487"/>
  <c r="T487"/>
  <c r="R487"/>
  <c r="P487"/>
  <c r="BI484"/>
  <c r="BH484"/>
  <c r="BG484"/>
  <c r="BF484"/>
  <c r="T484"/>
  <c r="R484"/>
  <c r="P484"/>
  <c r="BI481"/>
  <c r="BH481"/>
  <c r="BG481"/>
  <c r="BF481"/>
  <c r="T481"/>
  <c r="R481"/>
  <c r="P481"/>
  <c r="BI479"/>
  <c r="BH479"/>
  <c r="BG479"/>
  <c r="BF479"/>
  <c r="T479"/>
  <c r="R479"/>
  <c r="P479"/>
  <c r="BI477"/>
  <c r="BH477"/>
  <c r="BG477"/>
  <c r="BF477"/>
  <c r="T477"/>
  <c r="R477"/>
  <c r="P477"/>
  <c r="BI474"/>
  <c r="BH474"/>
  <c r="BG474"/>
  <c r="BF474"/>
  <c r="T474"/>
  <c r="R474"/>
  <c r="P474"/>
  <c r="BI472"/>
  <c r="BH472"/>
  <c r="BG472"/>
  <c r="BF472"/>
  <c r="T472"/>
  <c r="R472"/>
  <c r="P472"/>
  <c r="BI469"/>
  <c r="BH469"/>
  <c r="BG469"/>
  <c r="BF469"/>
  <c r="T469"/>
  <c r="R469"/>
  <c r="P469"/>
  <c r="BI466"/>
  <c r="BH466"/>
  <c r="BG466"/>
  <c r="BF466"/>
  <c r="T466"/>
  <c r="R466"/>
  <c r="P466"/>
  <c r="BI464"/>
  <c r="BH464"/>
  <c r="BG464"/>
  <c r="BF464"/>
  <c r="T464"/>
  <c r="R464"/>
  <c r="P464"/>
  <c r="BI462"/>
  <c r="BH462"/>
  <c r="BG462"/>
  <c r="BF462"/>
  <c r="T462"/>
  <c r="R462"/>
  <c r="P462"/>
  <c r="BI458"/>
  <c r="BH458"/>
  <c r="BG458"/>
  <c r="BF458"/>
  <c r="T458"/>
  <c r="T457"/>
  <c r="R458"/>
  <c r="R457"/>
  <c r="P458"/>
  <c r="P457"/>
  <c r="BI455"/>
  <c r="BH455"/>
  <c r="BG455"/>
  <c r="BF455"/>
  <c r="T455"/>
  <c r="R455"/>
  <c r="P455"/>
  <c r="BI453"/>
  <c r="BH453"/>
  <c r="BG453"/>
  <c r="BF453"/>
  <c r="T453"/>
  <c r="R453"/>
  <c r="P453"/>
  <c r="BI451"/>
  <c r="BH451"/>
  <c r="BG451"/>
  <c r="BF451"/>
  <c r="T451"/>
  <c r="R451"/>
  <c r="P451"/>
  <c r="BI449"/>
  <c r="BH449"/>
  <c r="BG449"/>
  <c r="BF449"/>
  <c r="T449"/>
  <c r="R449"/>
  <c r="P449"/>
  <c r="BI447"/>
  <c r="BH447"/>
  <c r="BG447"/>
  <c r="BF447"/>
  <c r="T447"/>
  <c r="R447"/>
  <c r="P447"/>
  <c r="BI444"/>
  <c r="BH444"/>
  <c r="BG444"/>
  <c r="BF444"/>
  <c r="T444"/>
  <c r="R444"/>
  <c r="P444"/>
  <c r="BI442"/>
  <c r="BH442"/>
  <c r="BG442"/>
  <c r="BF442"/>
  <c r="T442"/>
  <c r="R442"/>
  <c r="P442"/>
  <c r="BI439"/>
  <c r="BH439"/>
  <c r="BG439"/>
  <c r="BF439"/>
  <c r="T439"/>
  <c r="R439"/>
  <c r="P439"/>
  <c r="BI436"/>
  <c r="BH436"/>
  <c r="BG436"/>
  <c r="BF436"/>
  <c r="T436"/>
  <c r="R436"/>
  <c r="P436"/>
  <c r="BI434"/>
  <c r="BH434"/>
  <c r="BG434"/>
  <c r="BF434"/>
  <c r="T434"/>
  <c r="R434"/>
  <c r="P434"/>
  <c r="BI431"/>
  <c r="BH431"/>
  <c r="BG431"/>
  <c r="BF431"/>
  <c r="T431"/>
  <c r="R431"/>
  <c r="P431"/>
  <c r="BI428"/>
  <c r="BH428"/>
  <c r="BG428"/>
  <c r="BF428"/>
  <c r="T428"/>
  <c r="R428"/>
  <c r="P428"/>
  <c r="BI425"/>
  <c r="BH425"/>
  <c r="BG425"/>
  <c r="BF425"/>
  <c r="T425"/>
  <c r="R425"/>
  <c r="P425"/>
  <c r="BI422"/>
  <c r="BH422"/>
  <c r="BG422"/>
  <c r="BF422"/>
  <c r="T422"/>
  <c r="R422"/>
  <c r="P422"/>
  <c r="BI418"/>
  <c r="BH418"/>
  <c r="BG418"/>
  <c r="BF418"/>
  <c r="T418"/>
  <c r="R418"/>
  <c r="P418"/>
  <c r="BI415"/>
  <c r="BH415"/>
  <c r="BG415"/>
  <c r="BF415"/>
  <c r="T415"/>
  <c r="R415"/>
  <c r="P415"/>
  <c r="BI412"/>
  <c r="BH412"/>
  <c r="BG412"/>
  <c r="BF412"/>
  <c r="T412"/>
  <c r="R412"/>
  <c r="P412"/>
  <c r="BI409"/>
  <c r="BH409"/>
  <c r="BG409"/>
  <c r="BF409"/>
  <c r="T409"/>
  <c r="R409"/>
  <c r="P409"/>
  <c r="BI397"/>
  <c r="BH397"/>
  <c r="BG397"/>
  <c r="BF397"/>
  <c r="T397"/>
  <c r="R397"/>
  <c r="P397"/>
  <c r="BI394"/>
  <c r="BH394"/>
  <c r="BG394"/>
  <c r="BF394"/>
  <c r="T394"/>
  <c r="R394"/>
  <c r="P394"/>
  <c r="BI391"/>
  <c r="BH391"/>
  <c r="BG391"/>
  <c r="BF391"/>
  <c r="T391"/>
  <c r="R391"/>
  <c r="P391"/>
  <c r="BI388"/>
  <c r="BH388"/>
  <c r="BG388"/>
  <c r="BF388"/>
  <c r="T388"/>
  <c r="R388"/>
  <c r="P388"/>
  <c r="BI385"/>
  <c r="BH385"/>
  <c r="BG385"/>
  <c r="BF385"/>
  <c r="T385"/>
  <c r="R385"/>
  <c r="P385"/>
  <c r="BI382"/>
  <c r="BH382"/>
  <c r="BG382"/>
  <c r="BF382"/>
  <c r="T382"/>
  <c r="R382"/>
  <c r="P382"/>
  <c r="BI379"/>
  <c r="BH379"/>
  <c r="BG379"/>
  <c r="BF379"/>
  <c r="T379"/>
  <c r="R379"/>
  <c r="P379"/>
  <c r="BI377"/>
  <c r="BH377"/>
  <c r="BG377"/>
  <c r="BF377"/>
  <c r="T377"/>
  <c r="R377"/>
  <c r="P377"/>
  <c r="BI376"/>
  <c r="BH376"/>
  <c r="BG376"/>
  <c r="BF376"/>
  <c r="T376"/>
  <c r="R376"/>
  <c r="P376"/>
  <c r="BI374"/>
  <c r="BH374"/>
  <c r="BG374"/>
  <c r="BF374"/>
  <c r="T374"/>
  <c r="R374"/>
  <c r="P374"/>
  <c r="BI371"/>
  <c r="BH371"/>
  <c r="BG371"/>
  <c r="BF371"/>
  <c r="T371"/>
  <c r="R371"/>
  <c r="P371"/>
  <c r="BI369"/>
  <c r="BH369"/>
  <c r="BG369"/>
  <c r="BF369"/>
  <c r="T369"/>
  <c r="R369"/>
  <c r="P369"/>
  <c r="BI367"/>
  <c r="BH367"/>
  <c r="BG367"/>
  <c r="BF367"/>
  <c r="T367"/>
  <c r="R367"/>
  <c r="P367"/>
  <c r="BI364"/>
  <c r="BH364"/>
  <c r="BG364"/>
  <c r="BF364"/>
  <c r="T364"/>
  <c r="R364"/>
  <c r="P364"/>
  <c r="BI362"/>
  <c r="BH362"/>
  <c r="BG362"/>
  <c r="BF362"/>
  <c r="T362"/>
  <c r="R362"/>
  <c r="P362"/>
  <c r="BI360"/>
  <c r="BH360"/>
  <c r="BG360"/>
  <c r="BF360"/>
  <c r="T360"/>
  <c r="R360"/>
  <c r="P360"/>
  <c r="BI358"/>
  <c r="BH358"/>
  <c r="BG358"/>
  <c r="BF358"/>
  <c r="T358"/>
  <c r="R358"/>
  <c r="P358"/>
  <c r="BI355"/>
  <c r="BH355"/>
  <c r="BG355"/>
  <c r="BF355"/>
  <c r="T355"/>
  <c r="R355"/>
  <c r="P355"/>
  <c r="BI353"/>
  <c r="BH353"/>
  <c r="BG353"/>
  <c r="BF353"/>
  <c r="T353"/>
  <c r="R353"/>
  <c r="P353"/>
  <c r="BI347"/>
  <c r="BH347"/>
  <c r="BG347"/>
  <c r="BF347"/>
  <c r="T347"/>
  <c r="T346"/>
  <c r="R347"/>
  <c r="R346"/>
  <c r="P347"/>
  <c r="P346"/>
  <c r="BI345"/>
  <c r="BH345"/>
  <c r="BG345"/>
  <c r="BF345"/>
  <c r="T345"/>
  <c r="R345"/>
  <c r="P345"/>
  <c r="BI343"/>
  <c r="BH343"/>
  <c r="BG343"/>
  <c r="BF343"/>
  <c r="T343"/>
  <c r="R343"/>
  <c r="P343"/>
  <c r="BI341"/>
  <c r="BH341"/>
  <c r="BG341"/>
  <c r="BF341"/>
  <c r="T341"/>
  <c r="R341"/>
  <c r="P341"/>
  <c r="BI339"/>
  <c r="BH339"/>
  <c r="BG339"/>
  <c r="BF339"/>
  <c r="T339"/>
  <c r="R339"/>
  <c r="P339"/>
  <c r="BI338"/>
  <c r="BH338"/>
  <c r="BG338"/>
  <c r="BF338"/>
  <c r="T338"/>
  <c r="R338"/>
  <c r="P338"/>
  <c r="BI336"/>
  <c r="BH336"/>
  <c r="BG336"/>
  <c r="BF336"/>
  <c r="T336"/>
  <c r="R336"/>
  <c r="P336"/>
  <c r="BI334"/>
  <c r="BH334"/>
  <c r="BG334"/>
  <c r="BF334"/>
  <c r="T334"/>
  <c r="R334"/>
  <c r="P334"/>
  <c r="BI332"/>
  <c r="BH332"/>
  <c r="BG332"/>
  <c r="BF332"/>
  <c r="T332"/>
  <c r="R332"/>
  <c r="P332"/>
  <c r="BI317"/>
  <c r="BH317"/>
  <c r="BG317"/>
  <c r="BF317"/>
  <c r="T317"/>
  <c r="R317"/>
  <c r="P317"/>
  <c r="BI314"/>
  <c r="BH314"/>
  <c r="BG314"/>
  <c r="BF314"/>
  <c r="T314"/>
  <c r="R314"/>
  <c r="P314"/>
  <c r="BI313"/>
  <c r="BH313"/>
  <c r="BG313"/>
  <c r="BF313"/>
  <c r="T313"/>
  <c r="R313"/>
  <c r="P313"/>
  <c r="BI308"/>
  <c r="BH308"/>
  <c r="BG308"/>
  <c r="BF308"/>
  <c r="T308"/>
  <c r="R308"/>
  <c r="P308"/>
  <c r="BI305"/>
  <c r="BH305"/>
  <c r="BG305"/>
  <c r="BF305"/>
  <c r="T305"/>
  <c r="R305"/>
  <c r="P305"/>
  <c r="BI298"/>
  <c r="BH298"/>
  <c r="BG298"/>
  <c r="BF298"/>
  <c r="T298"/>
  <c r="R298"/>
  <c r="P298"/>
  <c r="BI296"/>
  <c r="BH296"/>
  <c r="BG296"/>
  <c r="BF296"/>
  <c r="T296"/>
  <c r="R296"/>
  <c r="P296"/>
  <c r="BI293"/>
  <c r="BH293"/>
  <c r="BG293"/>
  <c r="BF293"/>
  <c r="T293"/>
  <c r="R293"/>
  <c r="P293"/>
  <c r="BI290"/>
  <c r="BH290"/>
  <c r="BG290"/>
  <c r="BF290"/>
  <c r="T290"/>
  <c r="R290"/>
  <c r="P290"/>
  <c r="BI288"/>
  <c r="BH288"/>
  <c r="BG288"/>
  <c r="BF288"/>
  <c r="T288"/>
  <c r="R288"/>
  <c r="P288"/>
  <c r="BI286"/>
  <c r="BH286"/>
  <c r="BG286"/>
  <c r="BF286"/>
  <c r="T286"/>
  <c r="R286"/>
  <c r="P286"/>
  <c r="BI278"/>
  <c r="BH278"/>
  <c r="BG278"/>
  <c r="BF278"/>
  <c r="T278"/>
  <c r="R278"/>
  <c r="P278"/>
  <c r="BI276"/>
  <c r="BH276"/>
  <c r="BG276"/>
  <c r="BF276"/>
  <c r="T276"/>
  <c r="R276"/>
  <c r="P276"/>
  <c r="BI274"/>
  <c r="BH274"/>
  <c r="BG274"/>
  <c r="BF274"/>
  <c r="T274"/>
  <c r="R274"/>
  <c r="P274"/>
  <c r="BI272"/>
  <c r="BH272"/>
  <c r="BG272"/>
  <c r="BF272"/>
  <c r="T272"/>
  <c r="R272"/>
  <c r="P272"/>
  <c r="BI269"/>
  <c r="BH269"/>
  <c r="BG269"/>
  <c r="BF269"/>
  <c r="T269"/>
  <c r="R269"/>
  <c r="P269"/>
  <c r="BI267"/>
  <c r="BH267"/>
  <c r="BG267"/>
  <c r="BF267"/>
  <c r="T267"/>
  <c r="R267"/>
  <c r="P267"/>
  <c r="BI247"/>
  <c r="BH247"/>
  <c r="BG247"/>
  <c r="BF247"/>
  <c r="T247"/>
  <c r="R247"/>
  <c r="P247"/>
  <c r="BI245"/>
  <c r="BH245"/>
  <c r="BG245"/>
  <c r="BF245"/>
  <c r="T245"/>
  <c r="R245"/>
  <c r="P245"/>
  <c r="BI242"/>
  <c r="BH242"/>
  <c r="BG242"/>
  <c r="BF242"/>
  <c r="T242"/>
  <c r="R242"/>
  <c r="P242"/>
  <c r="BI240"/>
  <c r="BH240"/>
  <c r="BG240"/>
  <c r="BF240"/>
  <c r="T240"/>
  <c r="R240"/>
  <c r="P240"/>
  <c r="BI238"/>
  <c r="BH238"/>
  <c r="BG238"/>
  <c r="BF238"/>
  <c r="T238"/>
  <c r="R238"/>
  <c r="P238"/>
  <c r="BI235"/>
  <c r="BH235"/>
  <c r="BG235"/>
  <c r="BF235"/>
  <c r="T235"/>
  <c r="R235"/>
  <c r="P235"/>
  <c r="BI230"/>
  <c r="BH230"/>
  <c r="BG230"/>
  <c r="BF230"/>
  <c r="T230"/>
  <c r="T229"/>
  <c r="R230"/>
  <c r="R229"/>
  <c r="P230"/>
  <c r="P229"/>
  <c r="BI226"/>
  <c r="BH226"/>
  <c r="BG226"/>
  <c r="BF226"/>
  <c r="T226"/>
  <c r="R226"/>
  <c r="P226"/>
  <c r="BI223"/>
  <c r="BH223"/>
  <c r="BG223"/>
  <c r="BF223"/>
  <c r="T223"/>
  <c r="R223"/>
  <c r="P223"/>
  <c r="BI221"/>
  <c r="BH221"/>
  <c r="BG221"/>
  <c r="BF221"/>
  <c r="T221"/>
  <c r="R221"/>
  <c r="P221"/>
  <c r="BI217"/>
  <c r="BH217"/>
  <c r="BG217"/>
  <c r="BF217"/>
  <c r="T217"/>
  <c r="R217"/>
  <c r="P217"/>
  <c r="BI216"/>
  <c r="BH216"/>
  <c r="BG216"/>
  <c r="BF216"/>
  <c r="T216"/>
  <c r="R216"/>
  <c r="P216"/>
  <c r="BI215"/>
  <c r="BH215"/>
  <c r="BG215"/>
  <c r="BF215"/>
  <c r="T215"/>
  <c r="R215"/>
  <c r="P215"/>
  <c r="BI210"/>
  <c r="BH210"/>
  <c r="BG210"/>
  <c r="BF210"/>
  <c r="T210"/>
  <c r="R210"/>
  <c r="P210"/>
  <c r="BI209"/>
  <c r="BH209"/>
  <c r="BG209"/>
  <c r="BF209"/>
  <c r="T209"/>
  <c r="R209"/>
  <c r="P209"/>
  <c r="BI207"/>
  <c r="BH207"/>
  <c r="BG207"/>
  <c r="BF207"/>
  <c r="T207"/>
  <c r="R207"/>
  <c r="P207"/>
  <c r="BI204"/>
  <c r="BH204"/>
  <c r="BG204"/>
  <c r="BF204"/>
  <c r="T204"/>
  <c r="R204"/>
  <c r="P204"/>
  <c r="BI202"/>
  <c r="BH202"/>
  <c r="BG202"/>
  <c r="BF202"/>
  <c r="T202"/>
  <c r="R202"/>
  <c r="P202"/>
  <c r="BI196"/>
  <c r="BH196"/>
  <c r="BG196"/>
  <c r="BF196"/>
  <c r="T196"/>
  <c r="R196"/>
  <c r="P196"/>
  <c r="BI194"/>
  <c r="BH194"/>
  <c r="BG194"/>
  <c r="BF194"/>
  <c r="T194"/>
  <c r="R194"/>
  <c r="P194"/>
  <c r="BI189"/>
  <c r="BH189"/>
  <c r="BG189"/>
  <c r="BF189"/>
  <c r="T189"/>
  <c r="R189"/>
  <c r="P189"/>
  <c r="BI186"/>
  <c r="BH186"/>
  <c r="BG186"/>
  <c r="BF186"/>
  <c r="T186"/>
  <c r="R186"/>
  <c r="P186"/>
  <c r="BI182"/>
  <c r="BH182"/>
  <c r="BG182"/>
  <c r="BF182"/>
  <c r="T182"/>
  <c r="R182"/>
  <c r="P182"/>
  <c r="BI180"/>
  <c r="BH180"/>
  <c r="BG180"/>
  <c r="BF180"/>
  <c r="T180"/>
  <c r="R180"/>
  <c r="P180"/>
  <c r="BI169"/>
  <c r="BH169"/>
  <c r="BG169"/>
  <c r="BF169"/>
  <c r="T169"/>
  <c r="R169"/>
  <c r="P169"/>
  <c r="BI165"/>
  <c r="BH165"/>
  <c r="BG165"/>
  <c r="BF165"/>
  <c r="T165"/>
  <c r="R165"/>
  <c r="P165"/>
  <c r="BI160"/>
  <c r="BH160"/>
  <c r="BG160"/>
  <c r="BF160"/>
  <c r="T160"/>
  <c r="R160"/>
  <c r="P160"/>
  <c r="BI157"/>
  <c r="BH157"/>
  <c r="BG157"/>
  <c r="BF157"/>
  <c r="T157"/>
  <c r="R157"/>
  <c r="P157"/>
  <c r="BI149"/>
  <c r="BH149"/>
  <c r="BG149"/>
  <c r="BF149"/>
  <c r="T149"/>
  <c r="R149"/>
  <c r="P149"/>
  <c r="BI146"/>
  <c r="BH146"/>
  <c r="BG146"/>
  <c r="BF146"/>
  <c r="T146"/>
  <c r="R146"/>
  <c r="P146"/>
  <c r="BI142"/>
  <c r="BH142"/>
  <c r="BG142"/>
  <c r="BF142"/>
  <c r="T142"/>
  <c r="R142"/>
  <c r="P142"/>
  <c r="BI140"/>
  <c r="BH140"/>
  <c r="BG140"/>
  <c r="BF140"/>
  <c r="T140"/>
  <c r="R140"/>
  <c r="P140"/>
  <c r="BI137"/>
  <c r="BH137"/>
  <c r="BG137"/>
  <c r="BF137"/>
  <c r="T137"/>
  <c r="R137"/>
  <c r="P137"/>
  <c r="BI130"/>
  <c r="BH130"/>
  <c r="BG130"/>
  <c r="BF130"/>
  <c r="T130"/>
  <c r="R130"/>
  <c r="P130"/>
  <c r="BI126"/>
  <c r="BH126"/>
  <c r="BG126"/>
  <c r="BF126"/>
  <c r="T126"/>
  <c r="R126"/>
  <c r="P126"/>
  <c r="BI122"/>
  <c r="BH122"/>
  <c r="BG122"/>
  <c r="BF122"/>
  <c r="T122"/>
  <c r="R122"/>
  <c r="P122"/>
  <c r="BI118"/>
  <c r="BH118"/>
  <c r="BG118"/>
  <c r="BF118"/>
  <c r="T118"/>
  <c r="R118"/>
  <c r="P118"/>
  <c r="BI115"/>
  <c r="BH115"/>
  <c r="BG115"/>
  <c r="BF115"/>
  <c r="T115"/>
  <c r="R115"/>
  <c r="P115"/>
  <c r="BI110"/>
  <c r="BH110"/>
  <c r="BG110"/>
  <c r="BF110"/>
  <c r="T110"/>
  <c r="R110"/>
  <c r="P110"/>
  <c r="BI108"/>
  <c r="BH108"/>
  <c r="BG108"/>
  <c r="BF108"/>
  <c r="T108"/>
  <c r="R108"/>
  <c r="P108"/>
  <c r="F99"/>
  <c r="E97"/>
  <c r="F52"/>
  <c r="E50"/>
  <c r="J24"/>
  <c r="E24"/>
  <c r="J102"/>
  <c r="J23"/>
  <c r="J21"/>
  <c r="E21"/>
  <c r="J101"/>
  <c r="J20"/>
  <c r="J18"/>
  <c r="E18"/>
  <c r="F102"/>
  <c r="J17"/>
  <c r="J15"/>
  <c r="E15"/>
  <c r="F101"/>
  <c r="J14"/>
  <c r="J12"/>
  <c r="J99"/>
  <c r="E7"/>
  <c r="E95"/>
  <c i="1" r="L50"/>
  <c r="AM50"/>
  <c r="AM49"/>
  <c r="L49"/>
  <c r="AM47"/>
  <c r="L47"/>
  <c r="L45"/>
  <c r="L44"/>
  <c i="2" r="J379"/>
  <c r="BK272"/>
  <c r="J160"/>
  <c i="3" r="J169"/>
  <c r="J112"/>
  <c r="J328"/>
  <c i="4" r="J232"/>
  <c r="BK117"/>
  <c r="BK93"/>
  <c i="6" r="J164"/>
  <c r="J156"/>
  <c i="7" r="BK112"/>
  <c i="8" r="J91"/>
  <c i="9" r="J221"/>
  <c r="BK96"/>
  <c r="BK95"/>
  <c r="BK229"/>
  <c i="10" r="J125"/>
  <c r="BK105"/>
  <c i="2" r="F36"/>
  <c i="10" r="J141"/>
  <c r="J114"/>
  <c i="11" r="BK135"/>
  <c i="2" r="J436"/>
  <c r="J385"/>
  <c r="J308"/>
  <c r="BK215"/>
  <c r="BK110"/>
  <c i="3" r="BK350"/>
  <c r="J99"/>
  <c r="J352"/>
  <c i="4" r="BK177"/>
  <c r="J230"/>
  <c r="BK197"/>
  <c r="J181"/>
  <c i="5" r="BK86"/>
  <c i="6" r="BK141"/>
  <c r="BK96"/>
  <c i="7" r="J108"/>
  <c i="8" r="J101"/>
  <c r="J95"/>
  <c i="9" r="BK211"/>
  <c r="BK233"/>
  <c r="J244"/>
  <c r="J225"/>
  <c i="10" r="J120"/>
  <c r="BK133"/>
  <c r="J112"/>
  <c i="2" r="BK702"/>
  <c r="J686"/>
  <c r="BK654"/>
  <c r="BK635"/>
  <c r="BK605"/>
  <c r="BK596"/>
  <c r="BK590"/>
  <c r="J587"/>
  <c r="J583"/>
  <c r="BK574"/>
  <c r="J569"/>
  <c r="BK561"/>
  <c r="BK543"/>
  <c r="J537"/>
  <c r="BK525"/>
  <c r="J516"/>
  <c r="BK513"/>
  <c r="J497"/>
  <c r="BK484"/>
  <c r="BK453"/>
  <c r="BK415"/>
  <c r="J345"/>
  <c r="J238"/>
  <c r="J140"/>
  <c i="3" r="BK227"/>
  <c r="J287"/>
  <c i="4" r="J135"/>
  <c r="J233"/>
  <c r="BK139"/>
  <c i="6" r="J172"/>
  <c r="BK117"/>
  <c i="7" r="J112"/>
  <c i="9" r="J249"/>
  <c r="J261"/>
  <c r="BK209"/>
  <c r="J196"/>
  <c r="BK161"/>
  <c i="10" r="J238"/>
  <c r="BK209"/>
  <c r="BK242"/>
  <c i="2" r="J692"/>
  <c r="BK664"/>
  <c r="J635"/>
  <c r="J606"/>
  <c r="BK589"/>
  <c r="BK564"/>
  <c r="BK515"/>
  <c r="BK490"/>
  <c r="BK464"/>
  <c r="BK434"/>
  <c r="BK382"/>
  <c r="BK336"/>
  <c r="BK204"/>
  <c i="3" r="J365"/>
  <c r="BK94"/>
  <c i="4" r="BK236"/>
  <c r="BK234"/>
  <c r="J187"/>
  <c i="6" r="J174"/>
  <c r="BK157"/>
  <c i="7" r="J93"/>
  <c i="9" r="BK274"/>
  <c r="J168"/>
  <c r="J298"/>
  <c r="J99"/>
  <c i="10" r="J215"/>
  <c r="J103"/>
  <c i="11" r="J123"/>
  <c i="2" r="BK314"/>
  <c r="J182"/>
  <c i="3" r="BK221"/>
  <c r="BK267"/>
  <c r="BK369"/>
  <c i="4" r="BK210"/>
  <c r="J234"/>
  <c i="5" r="BK93"/>
  <c i="6" r="BK98"/>
  <c r="BK130"/>
  <c i="8" r="BK118"/>
  <c i="9" r="J274"/>
  <c r="BK290"/>
  <c r="J157"/>
  <c i="10" r="BK95"/>
  <c r="BK206"/>
  <c i="11" r="BK94"/>
  <c i="2" r="BK686"/>
  <c r="J660"/>
  <c r="J637"/>
  <c r="J599"/>
  <c r="J576"/>
  <c r="BK537"/>
  <c r="BK516"/>
  <c r="BK496"/>
  <c r="J479"/>
  <c r="J425"/>
  <c r="J374"/>
  <c r="J293"/>
  <c r="BK202"/>
  <c i="3" r="BK361"/>
  <c r="J306"/>
  <c r="BK367"/>
  <c i="4" r="J189"/>
  <c r="J139"/>
  <c r="J141"/>
  <c i="6" r="J86"/>
  <c i="7" r="BK108"/>
  <c i="8" r="J121"/>
  <c i="9" r="BK278"/>
  <c r="BK119"/>
  <c r="BK227"/>
  <c r="J93"/>
  <c r="J116"/>
  <c i="10" r="J201"/>
  <c r="J192"/>
  <c i="11" r="BK142"/>
  <c i="2" r="J336"/>
  <c r="J286"/>
  <c r="J186"/>
  <c i="3" r="J369"/>
  <c r="J253"/>
  <c r="J354"/>
  <c i="4" r="J121"/>
  <c r="BK113"/>
  <c r="J156"/>
  <c i="5" r="BK108"/>
  <c i="6" r="BK124"/>
  <c r="J119"/>
  <c i="7" r="BK110"/>
  <c i="9" r="J263"/>
  <c r="BK294"/>
  <c r="J231"/>
  <c r="J163"/>
  <c i="10" r="J162"/>
  <c r="J155"/>
  <c r="J180"/>
  <c i="11" r="J112"/>
  <c i="2" r="J341"/>
  <c r="BK274"/>
  <c r="J194"/>
  <c r="J115"/>
  <c i="3" r="J267"/>
  <c r="BK246"/>
  <c i="4" r="BK151"/>
  <c r="J235"/>
  <c r="BK195"/>
  <c r="BK135"/>
  <c r="J117"/>
  <c i="5" r="BK98"/>
  <c i="6" r="BK88"/>
  <c r="J126"/>
  <c i="7" r="J104"/>
  <c i="8" r="J132"/>
  <c i="9" r="J286"/>
  <c r="BK231"/>
  <c r="BK203"/>
  <c r="BK304"/>
  <c i="10" r="J167"/>
  <c r="BK188"/>
  <c r="BK97"/>
  <c r="BK232"/>
  <c i="11" r="BK129"/>
  <c i="2" r="J338"/>
  <c r="J272"/>
  <c r="BK207"/>
  <c r="J110"/>
  <c i="3" r="BK210"/>
  <c r="J227"/>
  <c i="4" r="BK143"/>
  <c r="J93"/>
  <c r="J85"/>
  <c i="5" r="J90"/>
  <c i="6" r="BK143"/>
  <c r="J120"/>
  <c i="7" r="BK88"/>
  <c i="8" r="J85"/>
  <c i="9" r="BK159"/>
  <c r="J302"/>
  <c r="J217"/>
  <c r="J96"/>
  <c r="J137"/>
  <c i="10" r="BK238"/>
  <c r="J190"/>
  <c r="J165"/>
  <c r="BK138"/>
  <c r="BK118"/>
  <c r="J239"/>
  <c r="J203"/>
  <c r="J129"/>
  <c r="J227"/>
  <c r="J232"/>
  <c i="11" r="J120"/>
  <c i="2" r="BK451"/>
  <c r="J422"/>
  <c r="J377"/>
  <c r="J334"/>
  <c r="J226"/>
  <c r="BK149"/>
  <c i="3" r="J241"/>
  <c r="BK288"/>
  <c r="J317"/>
  <c r="BK365"/>
  <c i="4" r="J143"/>
  <c r="BK214"/>
  <c r="J103"/>
  <c r="BK170"/>
  <c i="6" r="BK162"/>
  <c r="BK164"/>
  <c r="BK104"/>
  <c i="7" r="J86"/>
  <c i="8" r="BK126"/>
  <c r="J134"/>
  <c i="9" r="BK180"/>
  <c r="J211"/>
  <c r="J251"/>
  <c r="BK249"/>
  <c i="10" r="J146"/>
  <c r="BK112"/>
  <c i="11" r="BK109"/>
  <c i="2" r="BK694"/>
  <c r="BK660"/>
  <c r="J644"/>
  <c r="J602"/>
  <c r="BK598"/>
  <c r="J593"/>
  <c r="J589"/>
  <c r="BK584"/>
  <c r="J579"/>
  <c r="BK572"/>
  <c r="J567"/>
  <c r="J558"/>
  <c r="BK540"/>
  <c r="BK531"/>
  <c r="J529"/>
  <c r="J522"/>
  <c r="J510"/>
  <c r="J504"/>
  <c r="J481"/>
  <c r="J466"/>
  <c r="BK449"/>
  <c r="BK397"/>
  <c r="BK355"/>
  <c r="J247"/>
  <c r="BK118"/>
  <c i="3" r="BK287"/>
  <c r="BK147"/>
  <c i="4" r="BK169"/>
  <c r="J153"/>
  <c i="5" r="J82"/>
  <c i="6" r="J106"/>
  <c r="J175"/>
  <c i="8" r="J136"/>
  <c i="9" r="BK123"/>
  <c r="BK104"/>
  <c r="J209"/>
  <c i="10" r="J131"/>
  <c r="BK154"/>
  <c i="11" r="J126"/>
  <c i="2" r="J668"/>
  <c r="BK644"/>
  <c r="BK621"/>
  <c r="J586"/>
  <c r="J540"/>
  <c r="BK502"/>
  <c r="J477"/>
  <c r="J449"/>
  <c r="J391"/>
  <c r="BK345"/>
  <c r="J223"/>
  <c r="BK115"/>
  <c i="3" r="BK124"/>
  <c r="BK182"/>
  <c i="4" r="BK165"/>
  <c r="BK189"/>
  <c r="J161"/>
  <c i="6" r="J123"/>
  <c r="BK123"/>
  <c i="7" r="J90"/>
  <c i="9" r="J239"/>
  <c r="J184"/>
  <c r="BK145"/>
  <c i="10" r="J194"/>
  <c r="BK171"/>
  <c i="2" r="BK376"/>
  <c r="BK298"/>
  <c r="BK196"/>
  <c i="3" r="J288"/>
  <c r="BK357"/>
  <c r="J238"/>
  <c i="4" r="J227"/>
  <c r="BK240"/>
  <c i="6" r="J127"/>
  <c r="J168"/>
  <c i="8" r="BK101"/>
  <c i="9" r="J188"/>
  <c r="BK288"/>
  <c r="BK137"/>
  <c i="10" r="J196"/>
  <c r="BK149"/>
  <c r="BK116"/>
  <c i="11" r="BK146"/>
  <c i="2" r="BK688"/>
  <c r="BK656"/>
  <c r="BK629"/>
  <c r="J600"/>
  <c r="BK581"/>
  <c r="BK546"/>
  <c r="J515"/>
  <c r="BK487"/>
  <c r="J464"/>
  <c r="J418"/>
  <c r="J388"/>
  <c r="BK308"/>
  <c r="J180"/>
  <c i="3" r="J124"/>
  <c i="4" r="J218"/>
  <c r="BK203"/>
  <c r="J145"/>
  <c i="6" r="BK113"/>
  <c r="BK84"/>
  <c i="7" r="J94"/>
  <c i="8" r="J130"/>
  <c i="9" r="BK306"/>
  <c r="J256"/>
  <c r="BK286"/>
  <c r="J227"/>
  <c i="10" r="J137"/>
  <c r="BK109"/>
  <c i="11" r="J142"/>
  <c i="2" r="J314"/>
  <c r="J210"/>
  <c i="3" r="J283"/>
  <c r="J217"/>
  <c i="4" r="BK167"/>
  <c r="J91"/>
  <c r="BK121"/>
  <c i="5" r="BK106"/>
  <c i="6" r="J166"/>
  <c r="BK175"/>
  <c i="8" r="J120"/>
  <c i="10" r="J123"/>
  <c r="BK151"/>
  <c r="J148"/>
  <c i="11" r="BK138"/>
  <c i="2" r="BK371"/>
  <c r="BK290"/>
  <c r="J204"/>
  <c i="3" r="BK328"/>
  <c r="J192"/>
  <c r="J291"/>
  <c i="4" r="J240"/>
  <c r="BK153"/>
  <c r="J109"/>
  <c r="BK97"/>
  <c r="BK166"/>
  <c i="6" r="J149"/>
  <c r="J94"/>
  <c r="BK86"/>
  <c i="7" r="BK100"/>
  <c i="8" r="BK116"/>
  <c i="9" r="BK129"/>
  <c r="J135"/>
  <c r="J294"/>
  <c r="J104"/>
  <c i="10" r="BK128"/>
  <c r="BK228"/>
  <c r="BK135"/>
  <c i="11" r="BK123"/>
  <c i="2" r="BK317"/>
  <c r="J217"/>
  <c r="BK165"/>
  <c i="3" r="BK279"/>
  <c r="J298"/>
  <c i="4" r="BK171"/>
  <c r="J101"/>
  <c r="BK161"/>
  <c r="J168"/>
  <c r="J157"/>
  <c i="6" r="J84"/>
  <c r="BK100"/>
  <c i="7" r="BK106"/>
  <c i="8" r="J128"/>
  <c i="9" r="BK98"/>
  <c r="J284"/>
  <c r="J147"/>
  <c r="BK178"/>
  <c r="J106"/>
  <c i="10" r="J236"/>
  <c r="BK215"/>
  <c r="J161"/>
  <c r="BK129"/>
  <c r="J97"/>
  <c r="BK219"/>
  <c r="BK180"/>
  <c r="BK127"/>
  <c r="BK159"/>
  <c i="11" r="J94"/>
  <c i="2" r="J442"/>
  <c r="J415"/>
  <c r="BK362"/>
  <c r="J278"/>
  <c r="J207"/>
  <c r="J130"/>
  <c i="3" r="BK291"/>
  <c r="J198"/>
  <c r="BK128"/>
  <c i="4" r="J137"/>
  <c r="J151"/>
  <c r="BK159"/>
  <c r="BK218"/>
  <c i="5" r="J86"/>
  <c i="6" r="J128"/>
  <c r="J134"/>
  <c i="7" r="J92"/>
  <c i="8" r="J99"/>
  <c r="J110"/>
  <c i="9" r="BK282"/>
  <c r="J102"/>
  <c r="BK165"/>
  <c r="J233"/>
  <c r="J192"/>
  <c i="10" r="J230"/>
  <c r="BK173"/>
  <c i="11" r="BK112"/>
  <c i="2" r="BK696"/>
  <c r="BK671"/>
  <c r="J652"/>
  <c r="J631"/>
  <c r="BK616"/>
  <c r="BK493"/>
  <c r="BK469"/>
  <c r="BK436"/>
  <c r="J371"/>
  <c r="BK313"/>
  <c r="BK216"/>
  <c i="3" r="J271"/>
  <c r="J292"/>
  <c i="4" r="BK105"/>
  <c r="BK101"/>
  <c r="J133"/>
  <c i="6" r="J121"/>
  <c r="BK102"/>
  <c i="8" r="BK98"/>
  <c i="9" r="J246"/>
  <c r="J276"/>
  <c i="10" r="BK94"/>
  <c r="J199"/>
  <c i="11" r="J98"/>
  <c i="2" r="BK670"/>
  <c r="J649"/>
  <c r="BK631"/>
  <c r="BK612"/>
  <c r="BK599"/>
  <c r="BK583"/>
  <c r="BK534"/>
  <c r="J507"/>
  <c r="BK472"/>
  <c r="BK439"/>
  <c r="J397"/>
  <c r="J305"/>
  <c r="BK210"/>
  <c i="3" r="J213"/>
  <c r="J324"/>
  <c i="4" r="BK237"/>
  <c r="BK141"/>
  <c r="BK228"/>
  <c i="5" r="J104"/>
  <c i="6" r="J139"/>
  <c r="J118"/>
  <c i="8" r="BK106"/>
  <c i="9" r="BK151"/>
  <c r="BK292"/>
  <c r="J149"/>
  <c i="10" r="BK143"/>
  <c r="BK145"/>
  <c i="11" r="J100"/>
  <c i="2" r="J355"/>
  <c r="J230"/>
  <c r="J122"/>
  <c i="3" r="J311"/>
  <c r="BK263"/>
  <c r="J259"/>
  <c i="4" r="BK87"/>
  <c r="J155"/>
  <c r="J164"/>
  <c i="5" r="J102"/>
  <c i="6" r="BK166"/>
  <c r="J157"/>
  <c i="8" r="J124"/>
  <c i="9" r="J151"/>
  <c r="BK253"/>
  <c r="BK90"/>
  <c i="10" r="BK237"/>
  <c r="J118"/>
  <c i="11" r="J110"/>
  <c i="2" r="J696"/>
  <c r="J671"/>
  <c r="BK633"/>
  <c r="BK606"/>
  <c r="J590"/>
  <c r="J574"/>
  <c r="J534"/>
  <c r="BK504"/>
  <c r="BK481"/>
  <c r="BK447"/>
  <c r="BK339"/>
  <c r="J269"/>
  <c r="J157"/>
  <c i="3" r="BK285"/>
  <c r="BK241"/>
  <c r="BK192"/>
  <c i="4" r="BK230"/>
  <c r="BK220"/>
  <c i="5" r="BK102"/>
  <c i="6" r="BK90"/>
  <c i="7" r="J100"/>
  <c i="8" r="BK124"/>
  <c i="9" r="BK174"/>
  <c r="J306"/>
  <c r="J90"/>
  <c i="10" r="J99"/>
  <c r="J138"/>
  <c i="11" r="J106"/>
  <c i="2" r="F35"/>
  <c i="3" r="J339"/>
  <c r="BK234"/>
  <c r="J350"/>
  <c i="4" r="J147"/>
  <c r="J222"/>
  <c r="J162"/>
  <c r="BK111"/>
  <c i="6" r="J137"/>
  <c r="J96"/>
  <c r="BK108"/>
  <c i="8" r="BK104"/>
  <c r="BK84"/>
  <c i="9" r="BK256"/>
  <c r="J143"/>
  <c r="BK272"/>
  <c r="BK92"/>
  <c r="BK112"/>
  <c i="10" r="BK240"/>
  <c r="J217"/>
  <c r="J178"/>
  <c r="J145"/>
  <c r="J124"/>
  <c r="J237"/>
  <c r="J206"/>
  <c r="BK236"/>
  <c r="J182"/>
  <c r="J188"/>
  <c i="11" r="BK98"/>
  <c i="2" r="BK431"/>
  <c r="BK369"/>
  <c r="J298"/>
  <c r="BK186"/>
  <c i="3" r="J359"/>
  <c r="J187"/>
  <c r="BK231"/>
  <c i="4" r="BK175"/>
  <c r="J111"/>
  <c r="J238"/>
  <c r="J229"/>
  <c r="J129"/>
  <c i="6" r="BK114"/>
  <c r="J141"/>
  <c i="7" r="BK82"/>
  <c i="8" r="BK130"/>
  <c i="9" r="J242"/>
  <c r="J280"/>
  <c r="J165"/>
  <c r="BK163"/>
  <c i="10" r="J171"/>
  <c r="BK107"/>
  <c r="J229"/>
  <c i="2" r="J690"/>
  <c r="J664"/>
  <c r="BK640"/>
  <c r="J624"/>
  <c r="J496"/>
  <c r="BK462"/>
  <c r="J412"/>
  <c r="J288"/>
  <c r="J209"/>
  <c i="3" r="BK354"/>
  <c r="J248"/>
  <c r="BK120"/>
  <c i="4" r="J216"/>
  <c r="J177"/>
  <c r="BK85"/>
  <c i="5" r="BK96"/>
  <c i="6" r="J111"/>
  <c r="BK116"/>
  <c i="9" r="BK284"/>
  <c r="BK200"/>
  <c r="J91"/>
  <c r="BK155"/>
  <c i="10" r="BK146"/>
  <c r="J116"/>
  <c r="J122"/>
  <c i="1" r="AS54"/>
  <c i="2" r="J581"/>
  <c r="BK529"/>
  <c r="BK479"/>
  <c r="J444"/>
  <c r="BK374"/>
  <c r="BK276"/>
  <c r="BK130"/>
  <c i="3" r="BK259"/>
  <c r="J279"/>
  <c i="4" r="J203"/>
  <c r="J220"/>
  <c i="5" r="J94"/>
  <c i="6" r="J116"/>
  <c i="7" r="J98"/>
  <c i="8" r="BK123"/>
  <c i="9" r="J241"/>
  <c r="BK176"/>
  <c r="BK207"/>
  <c i="10" r="BK114"/>
  <c r="BK137"/>
  <c i="11" r="J114"/>
  <c i="2" r="F34"/>
  <c i="4" r="BK125"/>
  <c i="6" r="J98"/>
  <c r="BK172"/>
  <c i="7" r="BK92"/>
  <c i="9" r="BK102"/>
  <c r="BK110"/>
  <c r="BK239"/>
  <c i="10" r="BK92"/>
  <c r="BK197"/>
  <c r="BK241"/>
  <c i="2" r="J702"/>
  <c r="J684"/>
  <c r="BK649"/>
  <c r="BK602"/>
  <c r="BK587"/>
  <c r="J572"/>
  <c r="J525"/>
  <c r="J495"/>
  <c r="BK474"/>
  <c r="BK442"/>
  <c r="BK347"/>
  <c r="BK221"/>
  <c r="BK122"/>
  <c i="3" r="BK332"/>
  <c r="BK307"/>
  <c i="4" r="J113"/>
  <c r="BK223"/>
  <c i="5" r="J108"/>
  <c i="6" r="BK150"/>
  <c r="J150"/>
  <c i="7" r="BK94"/>
  <c i="8" r="BK89"/>
  <c i="9" r="J213"/>
  <c r="BK190"/>
  <c r="BK258"/>
  <c r="J159"/>
  <c i="10" r="J175"/>
  <c r="BK205"/>
  <c r="J107"/>
  <c i="2" r="J358"/>
  <c r="J221"/>
  <c r="J118"/>
  <c i="3" r="J307"/>
  <c r="J108"/>
  <c i="4" r="J201"/>
  <c r="BK229"/>
  <c r="J167"/>
  <c i="5" r="BK104"/>
  <c i="6" r="BK156"/>
  <c i="7" r="J102"/>
  <c i="8" r="J89"/>
  <c i="9" r="J176"/>
  <c r="J296"/>
  <c r="BK269"/>
  <c r="BK267"/>
  <c r="BK186"/>
  <c i="10" r="J231"/>
  <c r="BK217"/>
  <c i="11" r="J138"/>
  <c i="2" r="BK388"/>
  <c r="J313"/>
  <c r="J216"/>
  <c r="J126"/>
  <c i="3" r="BK302"/>
  <c r="BK359"/>
  <c i="4" r="J107"/>
  <c r="BK199"/>
  <c r="J173"/>
  <c r="BK205"/>
  <c i="5" r="BK84"/>
  <c i="6" r="BK118"/>
  <c r="J113"/>
  <c i="7" r="BK96"/>
  <c i="8" r="BK91"/>
  <c i="9" r="BK263"/>
  <c r="BK276"/>
  <c r="BK296"/>
  <c r="J180"/>
  <c r="BK188"/>
  <c i="10" r="J95"/>
  <c r="BK192"/>
  <c r="BK243"/>
  <c i="11" r="J135"/>
  <c i="2" r="J347"/>
  <c r="BK286"/>
  <c r="BK189"/>
  <c i="3" r="BK238"/>
  <c r="BK292"/>
  <c r="J246"/>
  <c r="J147"/>
  <c i="4" r="J207"/>
  <c r="BK127"/>
  <c r="BK222"/>
  <c i="5" r="J98"/>
  <c i="6" r="J92"/>
  <c r="BK121"/>
  <c r="BK122"/>
  <c i="8" r="J93"/>
  <c i="9" r="J267"/>
  <c r="J207"/>
  <c r="J170"/>
  <c r="BK157"/>
  <c r="BK244"/>
  <c r="J139"/>
  <c r="J92"/>
  <c i="10" r="BK221"/>
  <c r="J185"/>
  <c r="BK157"/>
  <c r="J135"/>
  <c r="BK101"/>
  <c r="BK229"/>
  <c r="BK208"/>
  <c r="BK153"/>
  <c r="BK99"/>
  <c r="BK111"/>
  <c r="J159"/>
  <c i="11" r="J146"/>
  <c i="2" r="J428"/>
  <c r="J394"/>
  <c r="J343"/>
  <c r="BK267"/>
  <c r="BK169"/>
  <c i="3" r="BK108"/>
  <c r="J136"/>
  <c r="BK248"/>
  <c i="4" r="J210"/>
  <c r="J228"/>
  <c r="J169"/>
  <c r="BK163"/>
  <c i="5" r="BK90"/>
  <c i="6" r="J90"/>
  <c r="BK109"/>
  <c i="7" r="J88"/>
  <c i="8" r="J104"/>
  <c r="J123"/>
  <c i="9" r="BK300"/>
  <c r="J258"/>
  <c r="BK97"/>
  <c r="BK170"/>
  <c i="10" r="J149"/>
  <c r="J222"/>
  <c r="J235"/>
  <c i="2" r="BK700"/>
  <c r="J676"/>
  <c r="J633"/>
  <c r="J614"/>
  <c r="BK507"/>
  <c r="J474"/>
  <c r="BK422"/>
  <c r="BK377"/>
  <c r="BK296"/>
  <c r="BK194"/>
  <c i="3" r="BK206"/>
  <c r="J221"/>
  <c i="4" r="J197"/>
  <c r="BK129"/>
  <c r="BK155"/>
  <c r="J97"/>
  <c i="6" r="J148"/>
  <c r="J147"/>
  <c i="7" r="BK111"/>
  <c i="9" r="BK168"/>
  <c r="J127"/>
  <c r="BK106"/>
  <c i="10" r="J154"/>
  <c r="J173"/>
  <c i="11" r="BK114"/>
  <c i="2" r="J674"/>
  <c r="BK658"/>
  <c r="J629"/>
  <c r="J592"/>
  <c r="J546"/>
  <c r="BK510"/>
  <c r="J484"/>
  <c r="J453"/>
  <c r="BK418"/>
  <c r="J317"/>
  <c r="J169"/>
  <c i="3" r="BK275"/>
  <c r="J344"/>
  <c i="4" r="BK91"/>
  <c r="BK107"/>
  <c r="BK232"/>
  <c i="5" r="BK88"/>
  <c i="6" r="J160"/>
  <c r="BK170"/>
  <c i="8" r="BK97"/>
  <c i="9" r="BK308"/>
  <c r="BK131"/>
  <c r="J237"/>
  <c i="10" r="J224"/>
  <c r="J209"/>
  <c r="BK239"/>
  <c i="2" r="BK364"/>
  <c r="J276"/>
  <c r="BK209"/>
  <c r="J108"/>
  <c i="3" r="J363"/>
  <c r="BK99"/>
  <c i="4" r="J236"/>
  <c r="J212"/>
  <c i="5" r="BK92"/>
  <c i="6" r="J115"/>
  <c r="J88"/>
  <c i="9" r="J290"/>
  <c r="J292"/>
  <c r="J97"/>
  <c r="J253"/>
  <c i="10" r="J205"/>
  <c r="BK155"/>
  <c i="11" r="BK117"/>
  <c i="2" r="J694"/>
  <c r="BK662"/>
  <c r="BK641"/>
  <c r="BK614"/>
  <c r="BK586"/>
  <c r="J561"/>
  <c r="J531"/>
  <c r="J500"/>
  <c r="J472"/>
  <c r="J451"/>
  <c r="BK394"/>
  <c r="BK332"/>
  <c r="J242"/>
  <c r="BK142"/>
  <c i="3" r="J182"/>
  <c r="BK339"/>
  <c i="4" r="BK103"/>
  <c r="J226"/>
  <c r="J237"/>
  <c i="5" r="J96"/>
  <c i="6" r="J117"/>
  <c r="BK174"/>
  <c i="8" r="BK95"/>
  <c r="BK85"/>
  <c i="9" r="BK141"/>
  <c r="BK246"/>
  <c r="J155"/>
  <c i="10" r="BK148"/>
  <c r="BK199"/>
  <c r="BK224"/>
  <c i="11" r="BK102"/>
  <c i="2" r="BK341"/>
  <c r="BK245"/>
  <c r="J146"/>
  <c i="3" r="BK158"/>
  <c r="J275"/>
  <c r="BK132"/>
  <c i="4" r="BK231"/>
  <c r="BK183"/>
  <c r="J115"/>
  <c i="6" r="J114"/>
  <c r="BK160"/>
  <c i="7" r="J111"/>
  <c i="8" r="J126"/>
  <c i="9" r="J125"/>
  <c r="J178"/>
  <c r="J198"/>
  <c r="J110"/>
  <c i="10" r="J151"/>
  <c r="J127"/>
  <c r="J105"/>
  <c i="11" r="BK100"/>
  <c i="2" r="BK360"/>
  <c r="BK247"/>
  <c r="BK182"/>
  <c i="3" r="J263"/>
  <c r="BK306"/>
  <c r="BK136"/>
  <c i="4" r="BK149"/>
  <c r="J119"/>
  <c r="BK226"/>
  <c r="BK191"/>
  <c i="5" r="J100"/>
  <c i="6" r="J132"/>
  <c r="J170"/>
  <c i="7" r="J96"/>
  <c i="8" r="BK99"/>
  <c i="9" r="J172"/>
  <c r="BK217"/>
  <c r="BK241"/>
  <c r="J190"/>
  <c i="10" r="J176"/>
  <c r="J133"/>
  <c r="BK120"/>
  <c i="11" r="BK113"/>
  <c i="2" r="J34"/>
  <c i="8" r="J86"/>
  <c r="J118"/>
  <c i="9" r="J145"/>
  <c r="J300"/>
  <c r="J205"/>
  <c r="BK108"/>
  <c i="10" r="BK141"/>
  <c r="J197"/>
  <c r="J158"/>
  <c i="11" r="J96"/>
  <c i="2" r="BK692"/>
  <c r="BK666"/>
  <c r="BK646"/>
  <c r="BK628"/>
  <c r="J612"/>
  <c r="J490"/>
  <c r="J458"/>
  <c r="BK428"/>
  <c r="BK385"/>
  <c r="J332"/>
  <c r="BK223"/>
  <c i="3" r="J128"/>
  <c r="J285"/>
  <c i="4" r="BK238"/>
  <c r="BK201"/>
  <c r="BK179"/>
  <c i="6" r="J108"/>
  <c r="BK147"/>
  <c i="7" r="BK90"/>
  <c i="8" r="J108"/>
  <c i="9" r="BK91"/>
  <c r="J272"/>
  <c r="J153"/>
  <c i="10" r="BK190"/>
  <c r="J234"/>
  <c i="11" r="BK126"/>
  <c i="2" r="BK676"/>
  <c r="J656"/>
  <c r="BK637"/>
  <c r="J605"/>
  <c r="J598"/>
  <c r="BK569"/>
  <c r="BK522"/>
  <c r="J487"/>
  <c r="BK455"/>
  <c r="BK412"/>
  <c r="J360"/>
  <c r="BK269"/>
  <c r="BK146"/>
  <c i="3" r="BK187"/>
  <c i="4" r="J160"/>
  <c r="J127"/>
  <c i="5" r="J106"/>
  <c i="6" r="BK168"/>
  <c i="8" r="BK128"/>
  <c i="9" r="BK237"/>
  <c r="BK99"/>
  <c r="BK125"/>
  <c r="BK213"/>
  <c i="10" r="BK213"/>
  <c r="J128"/>
  <c i="11" r="J102"/>
  <c i="2" r="BK338"/>
  <c r="J245"/>
  <c r="BK160"/>
  <c i="3" r="BK317"/>
  <c r="J302"/>
  <c i="4" r="BK123"/>
  <c r="J175"/>
  <c r="BK216"/>
  <c r="J165"/>
  <c i="6" r="J130"/>
  <c r="BK148"/>
  <c i="7" r="J110"/>
  <c i="8" r="BK114"/>
  <c i="9" r="J219"/>
  <c r="J174"/>
  <c r="J203"/>
  <c i="10" r="BK167"/>
  <c r="BK231"/>
  <c i="11" r="J131"/>
  <c i="2" r="BK690"/>
  <c r="J666"/>
  <c r="J640"/>
  <c r="J621"/>
  <c r="J584"/>
  <c r="J564"/>
  <c r="BK528"/>
  <c r="J502"/>
  <c r="BK466"/>
  <c r="J439"/>
  <c r="J367"/>
  <c r="BK278"/>
  <c r="J189"/>
  <c i="3" r="J231"/>
  <c r="J104"/>
  <c r="J268"/>
  <c i="4" r="BK145"/>
  <c r="J163"/>
  <c r="BK115"/>
  <c i="6" r="BK134"/>
  <c r="BK126"/>
  <c i="7" r="BK86"/>
  <c i="8" r="J84"/>
  <c i="9" r="J94"/>
  <c r="BK194"/>
  <c r="BK261"/>
  <c i="10" r="J111"/>
  <c r="BK169"/>
  <c i="11" r="J117"/>
  <c i="2" r="J369"/>
  <c r="BK230"/>
  <c r="BK126"/>
  <c i="3" r="BK271"/>
  <c r="J332"/>
  <c r="J295"/>
  <c i="4" r="BK131"/>
  <c r="BK173"/>
  <c r="J199"/>
  <c r="J105"/>
  <c i="6" r="J145"/>
  <c r="BK112"/>
  <c r="BK145"/>
  <c i="8" r="J116"/>
  <c i="9" r="BK280"/>
  <c r="J182"/>
  <c r="BK182"/>
  <c r="BK172"/>
  <c r="J121"/>
  <c i="10" r="J221"/>
  <c r="BK196"/>
  <c r="BK178"/>
  <c r="J242"/>
  <c i="11" r="BK90"/>
  <c i="2" r="J353"/>
  <c r="BK238"/>
  <c r="J165"/>
  <c i="3" r="J116"/>
  <c r="J361"/>
  <c r="BK283"/>
  <c i="4" r="J125"/>
  <c r="J223"/>
  <c r="BK119"/>
  <c r="BK162"/>
  <c i="5" r="J84"/>
  <c i="6" r="J162"/>
  <c r="J143"/>
  <c r="J152"/>
  <c i="8" r="BK136"/>
  <c i="9" r="BK196"/>
  <c r="J114"/>
  <c r="BK139"/>
  <c r="BK114"/>
  <c r="J131"/>
  <c r="J215"/>
  <c i="10" r="J130"/>
  <c r="J211"/>
  <c r="BK124"/>
  <c r="BK185"/>
  <c i="11" r="BK110"/>
  <c i="2" r="J362"/>
  <c r="J296"/>
  <c r="BK242"/>
  <c r="J149"/>
  <c i="3" r="J357"/>
  <c r="J371"/>
  <c r="J206"/>
  <c i="4" r="J99"/>
  <c r="J195"/>
  <c r="J185"/>
  <c i="5" r="BK100"/>
  <c i="6" r="BK132"/>
  <c r="BK94"/>
  <c i="7" r="J82"/>
  <c i="8" r="J112"/>
  <c r="J114"/>
  <c i="9" r="J112"/>
  <c r="BK251"/>
  <c r="J308"/>
  <c r="BK127"/>
  <c r="J129"/>
  <c i="10" r="J241"/>
  <c r="BK203"/>
  <c r="BK175"/>
  <c r="BK139"/>
  <c r="BK122"/>
  <c r="J228"/>
  <c r="BK201"/>
  <c r="BK131"/>
  <c r="BK211"/>
  <c i="11" r="J129"/>
  <c i="2" r="J447"/>
  <c r="J409"/>
  <c r="BK353"/>
  <c r="BK240"/>
  <c r="J142"/>
  <c i="3" r="BK352"/>
  <c r="J308"/>
  <c r="J158"/>
  <c i="4" r="J89"/>
  <c r="BK193"/>
  <c r="BK109"/>
  <c i="5" r="BK109"/>
  <c i="6" r="BK120"/>
  <c r="BK128"/>
  <c r="J124"/>
  <c i="7" r="J106"/>
  <c i="8" r="BK110"/>
  <c i="9" r="J119"/>
  <c r="J161"/>
  <c r="BK94"/>
  <c r="J108"/>
  <c i="10" r="BK235"/>
  <c r="BK163"/>
  <c r="J186"/>
  <c i="11" r="J90"/>
  <c i="2" r="J670"/>
  <c r="J658"/>
  <c r="BK625"/>
  <c r="BK500"/>
  <c r="BK477"/>
  <c r="BK444"/>
  <c r="BK391"/>
  <c r="J339"/>
  <c r="BK180"/>
  <c i="3" r="BK371"/>
  <c r="J348"/>
  <c i="4" r="BK212"/>
  <c r="BK181"/>
  <c r="J183"/>
  <c i="5" r="J92"/>
  <c i="6" r="J104"/>
  <c r="BK92"/>
  <c i="8" r="BK121"/>
  <c i="9" r="BK198"/>
  <c r="BK133"/>
  <c r="BK235"/>
  <c i="10" r="BK123"/>
  <c r="J183"/>
  <c i="2" r="J688"/>
  <c r="BK652"/>
  <c r="J625"/>
  <c r="BK600"/>
  <c r="BK576"/>
  <c r="J528"/>
  <c r="BK497"/>
  <c r="J462"/>
  <c r="BK425"/>
  <c r="BK367"/>
  <c r="J240"/>
  <c i="3" r="BK308"/>
  <c r="BK348"/>
  <c r="BK169"/>
  <c i="4" r="BK147"/>
  <c r="BK133"/>
  <c r="J179"/>
  <c i="5" r="J93"/>
  <c i="6" r="BK119"/>
  <c i="7" r="BK98"/>
  <c i="9" r="J304"/>
  <c r="J278"/>
  <c r="BK225"/>
  <c r="J95"/>
  <c i="10" r="J134"/>
  <c r="BK103"/>
  <c r="J101"/>
  <c i="2" r="BK343"/>
  <c r="J267"/>
  <c r="BK137"/>
  <c i="3" r="J94"/>
  <c r="J132"/>
  <c r="BK363"/>
  <c i="4" r="J191"/>
  <c r="BK187"/>
  <c r="J131"/>
  <c i="5" r="J88"/>
  <c i="6" r="BK149"/>
  <c r="J122"/>
  <c i="7" r="BK104"/>
  <c i="9" r="BK265"/>
  <c r="BK184"/>
  <c r="J186"/>
  <c i="10" r="J139"/>
  <c r="BK182"/>
  <c r="BK165"/>
  <c i="11" r="BK96"/>
  <c i="2" r="BK668"/>
  <c r="J646"/>
  <c r="BK624"/>
  <c r="J596"/>
  <c r="BK579"/>
  <c r="J543"/>
  <c r="J513"/>
  <c r="J455"/>
  <c r="BK409"/>
  <c r="BK358"/>
  <c r="J235"/>
  <c r="BK108"/>
  <c i="3" r="BK268"/>
  <c r="J210"/>
  <c i="4" r="J149"/>
  <c r="J87"/>
  <c r="J214"/>
  <c i="6" r="BK106"/>
  <c r="BK115"/>
  <c i="8" r="J98"/>
  <c r="BK132"/>
  <c i="9" r="BK242"/>
  <c r="BK135"/>
  <c r="BK221"/>
  <c i="10" r="J169"/>
  <c r="J109"/>
  <c i="11" r="J109"/>
  <c i="2" r="BK293"/>
  <c r="J202"/>
  <c i="3" r="BK324"/>
  <c r="BK116"/>
  <c r="J234"/>
  <c i="4" r="J166"/>
  <c r="BK207"/>
  <c r="J231"/>
  <c r="BK160"/>
  <c i="6" r="J112"/>
  <c r="BK139"/>
  <c i="8" r="BK112"/>
  <c r="J97"/>
  <c i="9" r="J229"/>
  <c r="BK121"/>
  <c r="J223"/>
  <c i="10" r="BK162"/>
  <c r="BK227"/>
  <c r="BK230"/>
  <c i="11" r="BK120"/>
  <c i="2" r="BK379"/>
  <c r="BK334"/>
  <c r="BK226"/>
  <c r="BK140"/>
  <c i="3" r="J356"/>
  <c r="BK104"/>
  <c i="4" r="BK235"/>
  <c r="BK168"/>
  <c r="BK233"/>
  <c r="J95"/>
  <c i="6" r="J102"/>
  <c r="BK137"/>
  <c r="BK127"/>
  <c i="8" r="BK134"/>
  <c i="9" r="J288"/>
  <c r="J235"/>
  <c r="BK298"/>
  <c r="BK219"/>
  <c r="BK149"/>
  <c i="10" r="BK158"/>
  <c r="BK161"/>
  <c r="J219"/>
  <c i="11" r="J113"/>
  <c i="2" r="J376"/>
  <c r="BK305"/>
  <c r="BK235"/>
  <c r="J137"/>
  <c i="3" r="J120"/>
  <c r="BK356"/>
  <c i="4" r="J159"/>
  <c r="BK227"/>
  <c r="J193"/>
  <c r="BK157"/>
  <c i="5" r="BK94"/>
  <c i="6" r="J154"/>
  <c r="BK154"/>
  <c i="7" r="J84"/>
  <c i="8" r="BK108"/>
  <c i="9" r="BK215"/>
  <c r="J269"/>
  <c r="BK116"/>
  <c r="BK192"/>
  <c r="BK147"/>
  <c r="J98"/>
  <c i="10" r="BK234"/>
  <c r="BK186"/>
  <c r="J163"/>
  <c r="BK134"/>
  <c r="BK222"/>
  <c r="BK176"/>
  <c r="J213"/>
  <c r="BK183"/>
  <c r="J243"/>
  <c i="2" r="F37"/>
  <c r="J434"/>
  <c r="J364"/>
  <c r="J274"/>
  <c r="BK157"/>
  <c i="3" r="BK295"/>
  <c r="BK112"/>
  <c i="4" r="J171"/>
  <c r="BK137"/>
  <c i="5" r="BK82"/>
  <c i="7" r="BK84"/>
  <c i="8" r="BK93"/>
  <c i="9" r="BK302"/>
  <c r="J141"/>
  <c r="J282"/>
  <c i="10" r="J240"/>
  <c r="J153"/>
  <c i="11" r="BK106"/>
  <c i="2" r="BK684"/>
  <c r="J662"/>
  <c r="J641"/>
  <c r="J616"/>
  <c r="BK593"/>
  <c r="BK558"/>
  <c r="J520"/>
  <c r="BK495"/>
  <c r="J469"/>
  <c r="J431"/>
  <c r="J290"/>
  <c r="J196"/>
  <c i="3" r="BK298"/>
  <c r="BK344"/>
  <c i="4" r="J205"/>
  <c r="BK185"/>
  <c r="BK156"/>
  <c r="J123"/>
  <c i="6" r="BK152"/>
  <c r="BK111"/>
  <c i="7" r="BK102"/>
  <c i="9" r="BK143"/>
  <c r="J265"/>
  <c r="BK205"/>
  <c r="BK153"/>
  <c i="10" r="BK130"/>
  <c r="J208"/>
  <c i="11" r="BK131"/>
  <c i="2" r="BK288"/>
  <c r="BK217"/>
  <c i="3" r="BK217"/>
  <c r="BK198"/>
  <c r="BK253"/>
  <c i="4" r="BK164"/>
  <c r="BK95"/>
  <c r="BK99"/>
  <c i="6" r="J100"/>
  <c i="7" r="BK93"/>
  <c i="8" r="BK86"/>
  <c i="9" r="J200"/>
  <c r="BK223"/>
  <c r="J133"/>
  <c i="10" r="J143"/>
  <c r="J92"/>
  <c r="J94"/>
  <c i="2" r="J700"/>
  <c r="BK674"/>
  <c r="J654"/>
  <c r="J628"/>
  <c r="BK592"/>
  <c r="BK567"/>
  <c r="BK520"/>
  <c r="J493"/>
  <c r="BK458"/>
  <c r="J382"/>
  <c r="J215"/>
  <c i="3" r="BK311"/>
  <c r="J367"/>
  <c r="BK213"/>
  <c i="4" r="BK89"/>
  <c r="J170"/>
  <c i="5" r="J109"/>
  <c i="6" r="J109"/>
  <c i="8" r="J106"/>
  <c r="BK120"/>
  <c i="9" r="BK93"/>
  <c r="J123"/>
  <c r="J194"/>
  <c i="10" r="BK194"/>
  <c r="BK125"/>
  <c r="J157"/>
  <c i="2" l="1" r="P107"/>
  <c r="P193"/>
  <c r="P220"/>
  <c r="BK352"/>
  <c r="J352"/>
  <c r="J68"/>
  <c r="BK461"/>
  <c r="BK483"/>
  <c r="J483"/>
  <c r="J74"/>
  <c r="BK499"/>
  <c r="J499"/>
  <c r="J76"/>
  <c r="BK503"/>
  <c r="J503"/>
  <c r="J77"/>
  <c r="P512"/>
  <c r="R571"/>
  <c r="T643"/>
  <c r="T673"/>
  <c r="T699"/>
  <c i="3" r="T93"/>
  <c r="P262"/>
  <c r="T316"/>
  <c r="T315"/>
  <c i="4" r="R178"/>
  <c r="T209"/>
  <c i="5" r="T81"/>
  <c r="T80"/>
  <c i="6" r="T136"/>
  <c i="7" r="BK81"/>
  <c r="J81"/>
  <c r="J60"/>
  <c i="8" r="P88"/>
  <c r="T88"/>
  <c i="9" r="P89"/>
  <c r="T101"/>
  <c r="T202"/>
  <c r="R248"/>
  <c r="R255"/>
  <c r="R260"/>
  <c i="10" r="T91"/>
  <c i="2" r="R107"/>
  <c r="T193"/>
  <c r="T220"/>
  <c r="T352"/>
  <c r="R461"/>
  <c r="T489"/>
  <c r="BK524"/>
  <c r="J524"/>
  <c r="J79"/>
  <c r="BK595"/>
  <c r="J595"/>
  <c r="J81"/>
  <c r="BK683"/>
  <c r="J683"/>
  <c r="J84"/>
  <c i="3" r="P93"/>
  <c r="T262"/>
  <c r="BK316"/>
  <c r="J316"/>
  <c r="J71"/>
  <c i="4" r="P84"/>
  <c r="BK209"/>
  <c r="J209"/>
  <c r="J62"/>
  <c r="R225"/>
  <c i="6" r="T83"/>
  <c r="P159"/>
  <c i="7" r="R81"/>
  <c r="R80"/>
  <c i="9" r="T89"/>
  <c r="BK101"/>
  <c r="J101"/>
  <c r="J61"/>
  <c r="R202"/>
  <c r="T271"/>
  <c i="10" r="P102"/>
  <c r="BK168"/>
  <c r="J168"/>
  <c r="J64"/>
  <c r="R193"/>
  <c r="BK226"/>
  <c r="J226"/>
  <c r="J68"/>
  <c r="T233"/>
  <c i="2" r="R148"/>
  <c r="R234"/>
  <c r="R441"/>
  <c r="R468"/>
  <c r="R483"/>
  <c r="P524"/>
  <c r="R595"/>
  <c r="BK673"/>
  <c r="J673"/>
  <c r="J83"/>
  <c r="BK699"/>
  <c r="J699"/>
  <c r="J85"/>
  <c i="3" r="R205"/>
  <c r="R262"/>
  <c r="R316"/>
  <c r="R315"/>
  <c i="4" r="P178"/>
  <c r="T225"/>
  <c i="6" r="BK136"/>
  <c r="J136"/>
  <c r="J61"/>
  <c i="7" r="P81"/>
  <c r="P80"/>
  <c i="1" r="AU60"/>
  <c i="8" r="T83"/>
  <c r="T103"/>
  <c r="T82"/>
  <c i="9" r="P118"/>
  <c r="P167"/>
  <c r="R271"/>
  <c i="10" r="P142"/>
  <c i="11" r="BK93"/>
  <c r="J93"/>
  <c r="J62"/>
  <c i="2" r="BK148"/>
  <c r="J148"/>
  <c r="J62"/>
  <c r="P234"/>
  <c r="P441"/>
  <c r="T461"/>
  <c r="R489"/>
  <c r="R524"/>
  <c r="T595"/>
  <c r="P673"/>
  <c r="P699"/>
  <c i="3" r="P205"/>
  <c r="P270"/>
  <c r="P294"/>
  <c i="4" r="T84"/>
  <c r="P225"/>
  <c i="5" r="R81"/>
  <c r="R80"/>
  <c i="6" r="R136"/>
  <c i="9" r="BK89"/>
  <c r="J89"/>
  <c r="J60"/>
  <c r="R101"/>
  <c r="P202"/>
  <c r="P271"/>
  <c i="10" r="BK102"/>
  <c r="T142"/>
  <c r="P193"/>
  <c r="T212"/>
  <c r="BK233"/>
  <c r="J233"/>
  <c r="J69"/>
  <c i="11" r="BK105"/>
  <c i="2" r="P148"/>
  <c r="BK234"/>
  <c r="J234"/>
  <c r="J66"/>
  <c r="BK441"/>
  <c r="J441"/>
  <c r="J69"/>
  <c r="BK468"/>
  <c r="J468"/>
  <c r="J73"/>
  <c r="P489"/>
  <c r="T524"/>
  <c r="P595"/>
  <c r="P683"/>
  <c i="3" r="R93"/>
  <c r="R92"/>
  <c r="BK270"/>
  <c r="J270"/>
  <c r="J67"/>
  <c r="BK294"/>
  <c r="J294"/>
  <c r="J68"/>
  <c i="4" r="T178"/>
  <c r="R209"/>
  <c i="6" r="BK83"/>
  <c r="J83"/>
  <c r="J60"/>
  <c r="T159"/>
  <c i="8" r="BK88"/>
  <c r="J88"/>
  <c r="J61"/>
  <c r="R88"/>
  <c i="9" r="R118"/>
  <c r="R167"/>
  <c r="P248"/>
  <c r="P255"/>
  <c r="BK260"/>
  <c r="J260"/>
  <c r="J67"/>
  <c i="10" r="P91"/>
  <c r="BK142"/>
  <c r="J142"/>
  <c r="J63"/>
  <c r="T168"/>
  <c r="R212"/>
  <c r="R226"/>
  <c r="R233"/>
  <c i="11" r="T93"/>
  <c r="T105"/>
  <c i="2" r="BK107"/>
  <c r="BK193"/>
  <c r="J193"/>
  <c r="J63"/>
  <c r="BK220"/>
  <c r="J220"/>
  <c r="J64"/>
  <c r="R352"/>
  <c r="P461"/>
  <c r="P483"/>
  <c r="P499"/>
  <c r="P503"/>
  <c r="BK512"/>
  <c r="J512"/>
  <c r="J78"/>
  <c r="T571"/>
  <c r="R643"/>
  <c r="T683"/>
  <c i="3" r="BK205"/>
  <c r="J205"/>
  <c r="J62"/>
  <c r="T270"/>
  <c r="R294"/>
  <c i="4" r="R84"/>
  <c r="R83"/>
  <c r="P209"/>
  <c i="5" r="P81"/>
  <c r="P80"/>
  <c i="1" r="AU58"/>
  <c i="6" r="R83"/>
  <c r="R82"/>
  <c r="R159"/>
  <c i="7" r="T81"/>
  <c r="T80"/>
  <c i="8" r="P83"/>
  <c r="R103"/>
  <c i="9" r="BK118"/>
  <c r="J118"/>
  <c r="J62"/>
  <c r="T167"/>
  <c r="BK271"/>
  <c r="J271"/>
  <c r="J68"/>
  <c i="10" r="R102"/>
  <c r="R168"/>
  <c r="T193"/>
  <c r="T226"/>
  <c i="11" r="P105"/>
  <c r="T119"/>
  <c i="2" r="T107"/>
  <c r="R193"/>
  <c r="R220"/>
  <c r="P352"/>
  <c r="T468"/>
  <c r="T483"/>
  <c r="R499"/>
  <c r="T503"/>
  <c r="T512"/>
  <c r="BK571"/>
  <c r="J571"/>
  <c r="J80"/>
  <c r="P643"/>
  <c r="R673"/>
  <c r="R699"/>
  <c i="3" r="BK93"/>
  <c r="J93"/>
  <c r="J61"/>
  <c r="BK262"/>
  <c r="J262"/>
  <c r="J66"/>
  <c r="P316"/>
  <c r="P315"/>
  <c i="4" r="BK84"/>
  <c r="J84"/>
  <c r="J60"/>
  <c r="BK178"/>
  <c r="J178"/>
  <c r="J61"/>
  <c r="BK225"/>
  <c r="J225"/>
  <c r="J63"/>
  <c i="6" r="P83"/>
  <c r="BK159"/>
  <c r="J159"/>
  <c r="J62"/>
  <c i="8" r="R83"/>
  <c r="BK103"/>
  <c r="J103"/>
  <c r="J62"/>
  <c i="9" r="R89"/>
  <c r="R88"/>
  <c r="P101"/>
  <c r="BK202"/>
  <c r="J202"/>
  <c r="J64"/>
  <c r="T248"/>
  <c r="T255"/>
  <c r="T260"/>
  <c i="10" r="BK91"/>
  <c r="J91"/>
  <c r="J61"/>
  <c r="R91"/>
  <c r="R142"/>
  <c r="BK193"/>
  <c r="J193"/>
  <c r="J65"/>
  <c r="P212"/>
  <c r="P226"/>
  <c r="P233"/>
  <c i="11" r="R93"/>
  <c r="BK119"/>
  <c r="J119"/>
  <c r="J65"/>
  <c r="R119"/>
  <c r="BK137"/>
  <c r="J137"/>
  <c r="J67"/>
  <c i="2" r="T148"/>
  <c r="T234"/>
  <c r="T441"/>
  <c r="P468"/>
  <c r="BK489"/>
  <c r="J489"/>
  <c r="J75"/>
  <c r="T499"/>
  <c r="R503"/>
  <c r="R512"/>
  <c r="P571"/>
  <c r="BK643"/>
  <c r="J643"/>
  <c r="J82"/>
  <c r="R683"/>
  <c i="3" r="T205"/>
  <c r="R270"/>
  <c r="T294"/>
  <c i="5" r="BK81"/>
  <c r="BK80"/>
  <c r="J80"/>
  <c r="J59"/>
  <c i="6" r="P136"/>
  <c i="8" r="BK83"/>
  <c r="J83"/>
  <c r="J60"/>
  <c r="P103"/>
  <c r="P82"/>
  <c i="1" r="AU61"/>
  <c i="9" r="T118"/>
  <c r="BK167"/>
  <c r="J167"/>
  <c r="J63"/>
  <c r="BK248"/>
  <c r="J248"/>
  <c r="J65"/>
  <c r="BK255"/>
  <c r="J255"/>
  <c r="J66"/>
  <c r="P260"/>
  <c i="10" r="T102"/>
  <c r="T89"/>
  <c r="P168"/>
  <c r="BK212"/>
  <c r="J212"/>
  <c r="J66"/>
  <c i="11" r="P93"/>
  <c r="R105"/>
  <c r="P119"/>
  <c r="P137"/>
  <c r="R137"/>
  <c r="T137"/>
  <c i="2" r="BK457"/>
  <c r="J457"/>
  <c r="J70"/>
  <c r="BK346"/>
  <c r="J346"/>
  <c r="J67"/>
  <c i="3" r="BK258"/>
  <c r="J258"/>
  <c r="J64"/>
  <c r="BK310"/>
  <c r="J310"/>
  <c r="J69"/>
  <c i="11" r="BK89"/>
  <c r="BK88"/>
  <c r="J88"/>
  <c r="J60"/>
  <c i="2" r="BK229"/>
  <c r="J229"/>
  <c r="J65"/>
  <c i="3" r="BK247"/>
  <c r="J247"/>
  <c r="J63"/>
  <c i="11" r="BK134"/>
  <c r="J134"/>
  <c r="J66"/>
  <c i="10" r="J102"/>
  <c r="J62"/>
  <c i="11" r="BE109"/>
  <c r="BE146"/>
  <c r="J54"/>
  <c r="BE110"/>
  <c r="BE135"/>
  <c r="J52"/>
  <c r="BE100"/>
  <c r="BE112"/>
  <c r="BE138"/>
  <c r="BE142"/>
  <c r="F83"/>
  <c r="BE90"/>
  <c r="BE94"/>
  <c r="BE96"/>
  <c r="BE117"/>
  <c r="E77"/>
  <c r="BE102"/>
  <c r="BE131"/>
  <c r="J55"/>
  <c r="BE98"/>
  <c r="BE113"/>
  <c r="F55"/>
  <c r="BE106"/>
  <c r="BE129"/>
  <c r="BE114"/>
  <c r="BE120"/>
  <c r="BE123"/>
  <c r="BE126"/>
  <c i="10" r="BE238"/>
  <c r="BE241"/>
  <c r="BE242"/>
  <c r="BE243"/>
  <c i="9" r="BK88"/>
  <c r="J88"/>
  <c i="10" r="F54"/>
  <c r="BE109"/>
  <c r="BE123"/>
  <c r="BE141"/>
  <c r="BE143"/>
  <c r="BE154"/>
  <c r="BE155"/>
  <c r="BE162"/>
  <c r="BE163"/>
  <c r="BE169"/>
  <c r="BE182"/>
  <c r="BE194"/>
  <c r="BE201"/>
  <c r="E48"/>
  <c r="F55"/>
  <c r="BE95"/>
  <c r="BE97"/>
  <c r="BE99"/>
  <c r="BE101"/>
  <c r="BE131"/>
  <c r="BE133"/>
  <c r="BE134"/>
  <c r="BE135"/>
  <c r="BE139"/>
  <c r="BE153"/>
  <c r="BE167"/>
  <c r="BE236"/>
  <c r="BE175"/>
  <c r="BE176"/>
  <c r="BE178"/>
  <c r="BE180"/>
  <c r="BE211"/>
  <c r="BE222"/>
  <c r="BE224"/>
  <c r="BE230"/>
  <c r="BE237"/>
  <c r="BE240"/>
  <c r="J55"/>
  <c r="J85"/>
  <c r="BE103"/>
  <c r="BE105"/>
  <c r="BE118"/>
  <c r="BE120"/>
  <c r="BE124"/>
  <c r="BE149"/>
  <c r="BE165"/>
  <c r="BE203"/>
  <c r="BE208"/>
  <c r="BE209"/>
  <c r="BE227"/>
  <c r="BE228"/>
  <c r="BE229"/>
  <c r="BE231"/>
  <c r="BE235"/>
  <c r="BE94"/>
  <c r="BE129"/>
  <c r="BE130"/>
  <c r="BE145"/>
  <c r="BE146"/>
  <c r="BE148"/>
  <c r="BE157"/>
  <c r="BE186"/>
  <c r="BE190"/>
  <c r="BE192"/>
  <c r="BE205"/>
  <c r="BE206"/>
  <c r="BE219"/>
  <c r="BE232"/>
  <c r="BE234"/>
  <c r="J52"/>
  <c r="BE92"/>
  <c r="BE107"/>
  <c r="BE111"/>
  <c r="BE112"/>
  <c r="BE114"/>
  <c r="BE116"/>
  <c r="BE122"/>
  <c r="BE137"/>
  <c r="BE138"/>
  <c r="BE151"/>
  <c r="BE158"/>
  <c r="BE159"/>
  <c r="BE161"/>
  <c r="BE183"/>
  <c r="BE185"/>
  <c r="BE188"/>
  <c r="BE196"/>
  <c r="BE197"/>
  <c r="BE199"/>
  <c r="BE213"/>
  <c r="BE215"/>
  <c r="BE217"/>
  <c r="BE221"/>
  <c r="BE125"/>
  <c r="BE127"/>
  <c r="BE128"/>
  <c r="BE171"/>
  <c r="BE173"/>
  <c r="BE239"/>
  <c i="9" r="E48"/>
  <c r="J84"/>
  <c r="BE90"/>
  <c r="BE94"/>
  <c r="BE119"/>
  <c r="BE125"/>
  <c r="BE133"/>
  <c r="BE143"/>
  <c r="BE180"/>
  <c r="BE194"/>
  <c r="BE221"/>
  <c r="BE244"/>
  <c r="J52"/>
  <c r="BE186"/>
  <c r="BE200"/>
  <c r="BE211"/>
  <c r="BE219"/>
  <c r="BE227"/>
  <c r="BE241"/>
  <c r="BE278"/>
  <c r="BE280"/>
  <c r="BE306"/>
  <c r="BE102"/>
  <c r="BE165"/>
  <c r="BE168"/>
  <c r="BE198"/>
  <c r="BE213"/>
  <c r="BE235"/>
  <c r="BE237"/>
  <c r="BE261"/>
  <c r="BE263"/>
  <c r="BE265"/>
  <c r="BE267"/>
  <c r="BE269"/>
  <c r="BE284"/>
  <c r="J55"/>
  <c r="BE99"/>
  <c r="BE131"/>
  <c r="BE141"/>
  <c r="BE170"/>
  <c r="BE276"/>
  <c r="BE304"/>
  <c r="BE112"/>
  <c r="BE147"/>
  <c r="BE151"/>
  <c r="BE157"/>
  <c r="BE159"/>
  <c r="BE178"/>
  <c r="BE182"/>
  <c r="BE209"/>
  <c r="BE239"/>
  <c r="BE242"/>
  <c r="BE286"/>
  <c r="BE308"/>
  <c r="F85"/>
  <c r="BE91"/>
  <c r="BE93"/>
  <c r="BE104"/>
  <c r="BE108"/>
  <c r="BE110"/>
  <c r="BE121"/>
  <c r="BE123"/>
  <c r="BE137"/>
  <c r="BE172"/>
  <c r="BE176"/>
  <c r="BE205"/>
  <c r="BE215"/>
  <c r="BE223"/>
  <c r="BE256"/>
  <c r="BE274"/>
  <c r="BE282"/>
  <c r="BE300"/>
  <c r="BE302"/>
  <c r="BE116"/>
  <c r="BE129"/>
  <c r="BE135"/>
  <c r="BE145"/>
  <c r="BE155"/>
  <c r="BE161"/>
  <c r="BE163"/>
  <c r="BE174"/>
  <c r="BE188"/>
  <c r="BE190"/>
  <c r="BE196"/>
  <c r="BE217"/>
  <c r="BE225"/>
  <c r="BE229"/>
  <c r="BE246"/>
  <c r="BE249"/>
  <c r="BE253"/>
  <c r="BE288"/>
  <c r="BE290"/>
  <c r="BE292"/>
  <c r="BE294"/>
  <c r="BE296"/>
  <c r="BE298"/>
  <c r="F54"/>
  <c r="BE92"/>
  <c r="BE95"/>
  <c r="BE96"/>
  <c r="BE97"/>
  <c r="BE98"/>
  <c r="BE106"/>
  <c r="BE114"/>
  <c r="BE127"/>
  <c r="BE139"/>
  <c r="BE149"/>
  <c r="BE153"/>
  <c r="BE184"/>
  <c r="BE192"/>
  <c r="BE203"/>
  <c r="BE207"/>
  <c r="BE231"/>
  <c r="BE233"/>
  <c r="BE251"/>
  <c r="BE258"/>
  <c r="BE272"/>
  <c i="8" r="BE104"/>
  <c i="7" r="BK80"/>
  <c r="J80"/>
  <c i="8" r="J55"/>
  <c r="F79"/>
  <c r="BE93"/>
  <c r="BE97"/>
  <c r="BE120"/>
  <c r="F54"/>
  <c r="BE124"/>
  <c r="BE136"/>
  <c r="E48"/>
  <c r="BE106"/>
  <c r="BE130"/>
  <c r="BE132"/>
  <c r="BE134"/>
  <c r="BE86"/>
  <c r="BE89"/>
  <c r="BE91"/>
  <c r="BE99"/>
  <c r="BE101"/>
  <c r="BE108"/>
  <c r="BE118"/>
  <c r="BE123"/>
  <c r="BE126"/>
  <c r="J52"/>
  <c r="BE98"/>
  <c r="BE112"/>
  <c r="BE84"/>
  <c r="BE110"/>
  <c r="J54"/>
  <c r="BE85"/>
  <c r="BE95"/>
  <c r="BE114"/>
  <c r="BE116"/>
  <c r="BE121"/>
  <c r="BE128"/>
  <c i="7" r="BE96"/>
  <c r="E48"/>
  <c r="J55"/>
  <c r="F76"/>
  <c r="BE90"/>
  <c r="BE94"/>
  <c r="F77"/>
  <c r="J52"/>
  <c r="J76"/>
  <c r="BE98"/>
  <c r="BE106"/>
  <c r="BE84"/>
  <c r="BE92"/>
  <c r="BE100"/>
  <c r="BE102"/>
  <c r="BE108"/>
  <c r="BE111"/>
  <c i="6" r="BK82"/>
  <c r="J82"/>
  <c r="J59"/>
  <c i="7" r="BE104"/>
  <c r="BE110"/>
  <c r="BE82"/>
  <c r="BE86"/>
  <c r="BE88"/>
  <c r="BE93"/>
  <c r="BE112"/>
  <c i="6" r="J54"/>
  <c r="J76"/>
  <c r="J79"/>
  <c r="BE94"/>
  <c r="BE100"/>
  <c r="BE102"/>
  <c r="BE104"/>
  <c r="BE108"/>
  <c r="BE109"/>
  <c r="BE112"/>
  <c r="BE115"/>
  <c r="BE119"/>
  <c r="BE123"/>
  <c r="BE132"/>
  <c r="BE147"/>
  <c r="BE149"/>
  <c r="BE162"/>
  <c r="BE172"/>
  <c r="BE175"/>
  <c r="F54"/>
  <c r="BE92"/>
  <c r="BE96"/>
  <c r="BE111"/>
  <c r="BE152"/>
  <c r="E72"/>
  <c r="BE86"/>
  <c r="BE98"/>
  <c r="BE127"/>
  <c r="BE128"/>
  <c r="BE164"/>
  <c r="BE88"/>
  <c r="BE118"/>
  <c r="BE126"/>
  <c r="BE145"/>
  <c r="BE160"/>
  <c r="F79"/>
  <c r="BE114"/>
  <c r="BE120"/>
  <c r="BE122"/>
  <c r="BE134"/>
  <c r="BE137"/>
  <c r="BE139"/>
  <c r="BE141"/>
  <c r="BE150"/>
  <c i="5" r="J81"/>
  <c r="J60"/>
  <c i="6" r="BE106"/>
  <c r="BE113"/>
  <c r="BE117"/>
  <c r="BE121"/>
  <c r="BE124"/>
  <c r="BE143"/>
  <c r="BE154"/>
  <c r="BE157"/>
  <c r="BE84"/>
  <c r="BE116"/>
  <c r="BE130"/>
  <c r="BE148"/>
  <c r="BE156"/>
  <c r="BE90"/>
  <c r="BE166"/>
  <c r="BE168"/>
  <c r="BE170"/>
  <c r="BE174"/>
  <c i="4" r="BK83"/>
  <c r="J83"/>
  <c i="5" r="J55"/>
  <c r="F77"/>
  <c r="BE94"/>
  <c r="BE100"/>
  <c r="BE82"/>
  <c r="BE84"/>
  <c r="BE93"/>
  <c r="BE104"/>
  <c r="BE106"/>
  <c r="E70"/>
  <c r="BE102"/>
  <c r="J52"/>
  <c r="J76"/>
  <c r="BE96"/>
  <c r="BE108"/>
  <c r="F76"/>
  <c r="BE86"/>
  <c r="BE88"/>
  <c r="BE98"/>
  <c r="BE109"/>
  <c r="BE92"/>
  <c r="BE90"/>
  <c i="4" r="J77"/>
  <c r="J80"/>
  <c r="BE93"/>
  <c r="BE117"/>
  <c r="BE137"/>
  <c r="BE149"/>
  <c r="BE153"/>
  <c r="BE171"/>
  <c i="3" r="BK92"/>
  <c r="J92"/>
  <c r="J60"/>
  <c i="4" r="BE87"/>
  <c r="BE121"/>
  <c r="BE123"/>
  <c r="BE125"/>
  <c r="BE129"/>
  <c r="BE159"/>
  <c r="BE165"/>
  <c r="BE175"/>
  <c r="BE191"/>
  <c r="BE203"/>
  <c r="BE212"/>
  <c r="BE230"/>
  <c r="BE231"/>
  <c r="BE233"/>
  <c r="BE235"/>
  <c r="BE238"/>
  <c r="F54"/>
  <c r="BE91"/>
  <c r="BE101"/>
  <c r="BE107"/>
  <c r="BE131"/>
  <c r="BE141"/>
  <c r="BE168"/>
  <c r="BE173"/>
  <c r="BE189"/>
  <c r="BE195"/>
  <c r="BE210"/>
  <c r="BE227"/>
  <c r="BE232"/>
  <c r="BE240"/>
  <c r="J54"/>
  <c r="BE89"/>
  <c r="BE97"/>
  <c r="BE109"/>
  <c r="BE111"/>
  <c r="BE113"/>
  <c r="BE151"/>
  <c r="BE155"/>
  <c r="BE157"/>
  <c r="BE160"/>
  <c r="BE214"/>
  <c r="BE218"/>
  <c r="BE236"/>
  <c r="E48"/>
  <c r="BE115"/>
  <c r="BE119"/>
  <c r="BE143"/>
  <c r="BE145"/>
  <c r="BE147"/>
  <c r="BE162"/>
  <c r="BE166"/>
  <c r="BE169"/>
  <c r="BE177"/>
  <c r="BE179"/>
  <c r="BE197"/>
  <c r="BE201"/>
  <c r="BE205"/>
  <c r="BE216"/>
  <c r="BE220"/>
  <c r="BE222"/>
  <c r="BE228"/>
  <c r="BE229"/>
  <c r="BE234"/>
  <c i="3" r="BK261"/>
  <c r="J261"/>
  <c r="J65"/>
  <c r="BK315"/>
  <c r="J315"/>
  <c r="J70"/>
  <c i="4" r="BE135"/>
  <c r="BE170"/>
  <c r="BE199"/>
  <c r="BE223"/>
  <c r="BE226"/>
  <c r="BE237"/>
  <c r="F55"/>
  <c r="BE95"/>
  <c r="BE99"/>
  <c r="BE103"/>
  <c r="BE105"/>
  <c r="BE139"/>
  <c r="BE156"/>
  <c r="BE161"/>
  <c r="BE181"/>
  <c r="BE183"/>
  <c r="BE185"/>
  <c r="BE187"/>
  <c r="BE193"/>
  <c r="BE85"/>
  <c r="BE127"/>
  <c r="BE133"/>
  <c r="BE163"/>
  <c r="BE164"/>
  <c r="BE167"/>
  <c r="BE207"/>
  <c i="2" r="J107"/>
  <c r="J61"/>
  <c i="3" r="F55"/>
  <c r="J88"/>
  <c r="BE158"/>
  <c r="BE271"/>
  <c r="BE279"/>
  <c i="2" r="J461"/>
  <c r="J72"/>
  <c i="3" r="E48"/>
  <c r="J85"/>
  <c r="BE94"/>
  <c r="BE99"/>
  <c r="BE147"/>
  <c r="BE231"/>
  <c r="BE234"/>
  <c r="BE283"/>
  <c r="BE311"/>
  <c r="BE317"/>
  <c r="BE324"/>
  <c r="BE328"/>
  <c r="BE332"/>
  <c r="BE112"/>
  <c r="BE116"/>
  <c r="BE120"/>
  <c r="BE124"/>
  <c r="BE136"/>
  <c r="BE169"/>
  <c r="BE198"/>
  <c r="BE206"/>
  <c r="BE213"/>
  <c r="BE217"/>
  <c r="BE221"/>
  <c r="BE241"/>
  <c r="BE291"/>
  <c r="BE292"/>
  <c r="BE295"/>
  <c r="BE298"/>
  <c r="BE357"/>
  <c r="BE361"/>
  <c r="BE365"/>
  <c r="F54"/>
  <c r="BE128"/>
  <c r="BE210"/>
  <c r="BE238"/>
  <c r="BE248"/>
  <c r="BE253"/>
  <c r="BE259"/>
  <c r="BE263"/>
  <c r="BE287"/>
  <c r="BE363"/>
  <c r="BE367"/>
  <c r="BE371"/>
  <c r="BE108"/>
  <c r="BE132"/>
  <c r="BE182"/>
  <c r="BE187"/>
  <c r="BE192"/>
  <c r="BE246"/>
  <c r="BE285"/>
  <c r="BE352"/>
  <c r="J54"/>
  <c r="BE104"/>
  <c r="BE275"/>
  <c r="BE288"/>
  <c r="BE308"/>
  <c r="BE339"/>
  <c r="BE344"/>
  <c r="BE348"/>
  <c r="BE350"/>
  <c r="BE354"/>
  <c r="BE359"/>
  <c r="BE369"/>
  <c r="BE227"/>
  <c r="BE267"/>
  <c r="BE268"/>
  <c r="BE302"/>
  <c r="BE306"/>
  <c r="BE307"/>
  <c r="BE356"/>
  <c i="2" r="E48"/>
  <c r="J52"/>
  <c r="F54"/>
  <c r="J54"/>
  <c r="F55"/>
  <c r="J55"/>
  <c r="BE108"/>
  <c r="BE110"/>
  <c r="BE115"/>
  <c r="BE118"/>
  <c r="BE122"/>
  <c r="BE126"/>
  <c r="BE130"/>
  <c r="BE137"/>
  <c r="BE140"/>
  <c r="BE142"/>
  <c r="BE146"/>
  <c r="BE149"/>
  <c r="BE157"/>
  <c r="BE160"/>
  <c r="BE165"/>
  <c r="BE169"/>
  <c r="BE180"/>
  <c r="BE182"/>
  <c r="BE186"/>
  <c r="BE189"/>
  <c r="BE194"/>
  <c r="BE196"/>
  <c r="BE202"/>
  <c r="BE204"/>
  <c r="BE207"/>
  <c r="BE209"/>
  <c r="BE210"/>
  <c r="BE215"/>
  <c r="BE216"/>
  <c r="BE217"/>
  <c r="BE221"/>
  <c r="BE223"/>
  <c r="BE226"/>
  <c r="BE230"/>
  <c r="BE235"/>
  <c r="BE238"/>
  <c r="BE240"/>
  <c r="BE242"/>
  <c r="BE245"/>
  <c r="BE247"/>
  <c r="BE267"/>
  <c r="BE269"/>
  <c r="BE272"/>
  <c r="BE274"/>
  <c r="BE276"/>
  <c r="BE278"/>
  <c r="BE286"/>
  <c r="BE288"/>
  <c r="BE290"/>
  <c r="BE293"/>
  <c r="BE296"/>
  <c r="BE298"/>
  <c r="BE305"/>
  <c r="BE308"/>
  <c r="BE313"/>
  <c r="BE314"/>
  <c r="BE317"/>
  <c r="BE332"/>
  <c r="BE334"/>
  <c r="BE336"/>
  <c r="BE338"/>
  <c r="BE339"/>
  <c r="BE341"/>
  <c r="BE343"/>
  <c r="BE345"/>
  <c r="BE347"/>
  <c r="BE353"/>
  <c r="BE355"/>
  <c r="BE358"/>
  <c r="BE360"/>
  <c r="BE362"/>
  <c r="BE364"/>
  <c r="BE367"/>
  <c r="BE369"/>
  <c r="BE371"/>
  <c r="BE374"/>
  <c r="BE376"/>
  <c r="BE377"/>
  <c r="BE379"/>
  <c r="BE382"/>
  <c r="BE385"/>
  <c r="BE388"/>
  <c r="BE391"/>
  <c r="BE394"/>
  <c r="BE397"/>
  <c r="BE409"/>
  <c r="BE412"/>
  <c r="BE415"/>
  <c r="BE418"/>
  <c r="BE422"/>
  <c r="BE425"/>
  <c r="BE428"/>
  <c r="BE431"/>
  <c r="BE434"/>
  <c r="BE436"/>
  <c r="BE439"/>
  <c r="BE442"/>
  <c r="BE444"/>
  <c r="BE447"/>
  <c r="BE449"/>
  <c r="BE451"/>
  <c r="BE453"/>
  <c r="BE455"/>
  <c r="BE458"/>
  <c r="BE462"/>
  <c r="BE464"/>
  <c r="BE466"/>
  <c r="BE469"/>
  <c r="BE472"/>
  <c r="BE474"/>
  <c r="BE477"/>
  <c r="BE479"/>
  <c r="BE481"/>
  <c r="BE484"/>
  <c r="BE487"/>
  <c r="BE490"/>
  <c r="BE493"/>
  <c r="BE495"/>
  <c r="BE496"/>
  <c r="BE497"/>
  <c r="BE500"/>
  <c r="BE502"/>
  <c r="BE504"/>
  <c r="BE507"/>
  <c r="BE510"/>
  <c r="BE513"/>
  <c r="BE515"/>
  <c r="BE516"/>
  <c r="BE520"/>
  <c r="BE522"/>
  <c r="BE525"/>
  <c r="BE528"/>
  <c r="BE529"/>
  <c r="BE531"/>
  <c r="BE534"/>
  <c r="BE537"/>
  <c r="BE540"/>
  <c r="BE543"/>
  <c r="BE546"/>
  <c r="BE558"/>
  <c r="BE561"/>
  <c r="BE564"/>
  <c r="BE567"/>
  <c r="BE569"/>
  <c r="BE572"/>
  <c r="BE574"/>
  <c r="BE576"/>
  <c r="BE579"/>
  <c r="BE581"/>
  <c r="BE583"/>
  <c r="BE584"/>
  <c r="BE586"/>
  <c r="BE587"/>
  <c r="BE589"/>
  <c r="BE590"/>
  <c r="BE592"/>
  <c r="BE593"/>
  <c r="BE596"/>
  <c r="BE598"/>
  <c r="BE599"/>
  <c r="BE600"/>
  <c r="BE602"/>
  <c r="BE605"/>
  <c r="BE606"/>
  <c r="BE612"/>
  <c r="BE614"/>
  <c r="BE616"/>
  <c r="BE621"/>
  <c r="BE624"/>
  <c r="BE625"/>
  <c r="BE628"/>
  <c r="BE629"/>
  <c r="BE631"/>
  <c r="BE633"/>
  <c r="BE635"/>
  <c r="BE637"/>
  <c r="BE640"/>
  <c r="BE641"/>
  <c r="BE644"/>
  <c r="BE646"/>
  <c r="BE649"/>
  <c r="BE652"/>
  <c r="BE654"/>
  <c r="BE656"/>
  <c r="BE658"/>
  <c r="BE660"/>
  <c r="BE662"/>
  <c r="BE664"/>
  <c r="BE666"/>
  <c r="BE668"/>
  <c r="BE670"/>
  <c r="BE671"/>
  <c r="BE674"/>
  <c r="BE676"/>
  <c r="BE684"/>
  <c r="BE686"/>
  <c r="BE688"/>
  <c r="BE690"/>
  <c r="BE692"/>
  <c r="BE694"/>
  <c r="BE696"/>
  <c r="BE700"/>
  <c r="BE702"/>
  <c i="1" r="BA55"/>
  <c r="BD55"/>
  <c r="BB55"/>
  <c r="AW55"/>
  <c r="BC55"/>
  <c i="9" r="J34"/>
  <c i="1" r="AW62"/>
  <c i="6" r="F34"/>
  <c i="1" r="BA59"/>
  <c i="3" r="F35"/>
  <c i="1" r="BB56"/>
  <c i="11" r="F34"/>
  <c i="1" r="BA64"/>
  <c i="7" r="J34"/>
  <c i="1" r="AW60"/>
  <c i="11" r="F36"/>
  <c i="1" r="BC64"/>
  <c i="4" r="F34"/>
  <c i="1" r="BA57"/>
  <c i="10" r="J34"/>
  <c i="1" r="AW63"/>
  <c i="7" r="F34"/>
  <c i="1" r="BA60"/>
  <c i="9" r="F35"/>
  <c i="1" r="BB62"/>
  <c i="4" r="J30"/>
  <c i="9" r="J30"/>
  <c i="4" r="J34"/>
  <c i="1" r="AW57"/>
  <c i="10" r="F37"/>
  <c i="1" r="BD63"/>
  <c i="5" r="J34"/>
  <c i="1" r="AW58"/>
  <c i="8" r="F34"/>
  <c i="1" r="BA61"/>
  <c i="5" r="F36"/>
  <c i="1" r="BC58"/>
  <c i="5" r="J30"/>
  <c i="6" r="F35"/>
  <c i="1" r="BB59"/>
  <c i="8" r="F37"/>
  <c i="1" r="BD61"/>
  <c i="3" r="F36"/>
  <c i="1" r="BC56"/>
  <c i="4" r="F35"/>
  <c i="1" r="BB57"/>
  <c i="11" r="F35"/>
  <c i="1" r="BB64"/>
  <c i="4" r="F37"/>
  <c i="1" r="BD57"/>
  <c i="10" r="F36"/>
  <c i="1" r="BC63"/>
  <c i="10" r="F35"/>
  <c i="1" r="BB63"/>
  <c i="3" r="J34"/>
  <c i="1" r="AW56"/>
  <c i="5" r="F37"/>
  <c i="1" r="BD58"/>
  <c i="5" r="F34"/>
  <c i="1" r="BA58"/>
  <c i="7" r="J30"/>
  <c i="11" r="J34"/>
  <c i="1" r="AW64"/>
  <c i="8" r="J34"/>
  <c i="1" r="AW61"/>
  <c i="9" r="F37"/>
  <c i="1" r="BD62"/>
  <c i="4" r="F36"/>
  <c i="1" r="BC57"/>
  <c i="9" r="F36"/>
  <c i="1" r="BC62"/>
  <c i="6" r="F37"/>
  <c i="1" r="BD59"/>
  <c i="7" r="F37"/>
  <c i="1" r="BD60"/>
  <c i="6" r="J34"/>
  <c i="1" r="AW59"/>
  <c i="8" r="F35"/>
  <c i="1" r="BB61"/>
  <c i="11" r="F37"/>
  <c i="1" r="BD64"/>
  <c i="7" r="F36"/>
  <c i="1" r="BC60"/>
  <c i="6" r="F36"/>
  <c i="1" r="BC59"/>
  <c i="3" r="F34"/>
  <c i="1" r="BA56"/>
  <c i="9" r="F34"/>
  <c i="1" r="BA62"/>
  <c i="7" r="F35"/>
  <c i="1" r="BB60"/>
  <c i="5" r="F35"/>
  <c i="1" r="BB58"/>
  <c i="10" r="F34"/>
  <c i="1" r="BA63"/>
  <c i="3" r="F37"/>
  <c i="1" r="BD56"/>
  <c i="8" r="F36"/>
  <c i="1" r="BC61"/>
  <c i="10" l="1" r="R89"/>
  <c i="2" r="R460"/>
  <c i="3" r="P261"/>
  <c i="2" r="BK460"/>
  <c r="J460"/>
  <c r="J71"/>
  <c r="T106"/>
  <c i="8" r="R82"/>
  <c i="4" r="T83"/>
  <c i="3" r="T92"/>
  <c i="2" r="P460"/>
  <c i="11" r="P104"/>
  <c r="P87"/>
  <c i="1" r="AU64"/>
  <c i="10" r="BK89"/>
  <c r="J89"/>
  <c i="2" r="T460"/>
  <c i="3" r="P92"/>
  <c r="P91"/>
  <c i="1" r="AU56"/>
  <c i="2" r="P106"/>
  <c r="P105"/>
  <c i="1" r="AU55"/>
  <c i="11" r="R104"/>
  <c r="R87"/>
  <c i="2" r="BK106"/>
  <c r="BK105"/>
  <c r="J105"/>
  <c r="J59"/>
  <c i="11" r="BK104"/>
  <c r="J104"/>
  <c r="J63"/>
  <c i="4" r="P83"/>
  <c i="1" r="AU57"/>
  <c i="6" r="P82"/>
  <c i="1" r="AU59"/>
  <c i="10" r="P89"/>
  <c i="1" r="AU63"/>
  <c i="9" r="T88"/>
  <c i="3" r="T261"/>
  <c i="2" r="R106"/>
  <c r="R105"/>
  <c i="11" r="T104"/>
  <c r="T87"/>
  <c i="3" r="R261"/>
  <c r="R91"/>
  <c i="6" r="T82"/>
  <c i="9" r="P88"/>
  <c i="1" r="AU62"/>
  <c i="8" r="BK82"/>
  <c r="J82"/>
  <c r="J59"/>
  <c i="11" r="BK87"/>
  <c r="J87"/>
  <c r="J89"/>
  <c r="J61"/>
  <c r="J105"/>
  <c r="J64"/>
  <c i="1" r="AG62"/>
  <c i="9" r="J59"/>
  <c i="1" r="AG60"/>
  <c i="7" r="J59"/>
  <c i="1" r="AG58"/>
  <c r="AG57"/>
  <c i="4" r="J59"/>
  <c i="3" r="BK91"/>
  <c r="J91"/>
  <c r="J59"/>
  <c i="10" r="F33"/>
  <c i="1" r="AZ63"/>
  <c i="11" r="F33"/>
  <c i="1" r="AZ64"/>
  <c i="9" r="F33"/>
  <c i="1" r="AZ62"/>
  <c i="3" r="F33"/>
  <c i="1" r="AZ56"/>
  <c r="BD54"/>
  <c r="W33"/>
  <c i="9" r="J33"/>
  <c i="1" r="AV62"/>
  <c r="AT62"/>
  <c r="AN62"/>
  <c i="11" r="J30"/>
  <c i="1" r="AG64"/>
  <c i="7" r="J33"/>
  <c i="1" r="AV60"/>
  <c r="AT60"/>
  <c r="AN60"/>
  <c i="6" r="J33"/>
  <c i="1" r="AV59"/>
  <c r="AT59"/>
  <c i="11" r="J33"/>
  <c i="1" r="AV64"/>
  <c r="AT64"/>
  <c r="AN64"/>
  <c i="6" r="J30"/>
  <c i="1" r="AG59"/>
  <c r="BB54"/>
  <c r="W31"/>
  <c i="10" r="J33"/>
  <c i="1" r="AV63"/>
  <c r="AT63"/>
  <c i="8" r="J33"/>
  <c i="1" r="AV61"/>
  <c r="AT61"/>
  <c r="BA54"/>
  <c r="W30"/>
  <c i="4" r="J33"/>
  <c i="1" r="AV57"/>
  <c r="AT57"/>
  <c r="AN57"/>
  <c i="5" r="J33"/>
  <c i="1" r="AV58"/>
  <c r="AT58"/>
  <c r="AN58"/>
  <c i="2" r="J33"/>
  <c i="1" r="AV55"/>
  <c r="AT55"/>
  <c i="3" r="J33"/>
  <c i="1" r="AV56"/>
  <c r="AT56"/>
  <c r="BC54"/>
  <c r="W32"/>
  <c i="5" r="F33"/>
  <c i="1" r="AZ58"/>
  <c i="8" r="F33"/>
  <c i="1" r="AZ61"/>
  <c i="4" r="F33"/>
  <c i="1" r="AZ57"/>
  <c i="7" r="F33"/>
  <c i="1" r="AZ60"/>
  <c i="6" r="F33"/>
  <c i="1" r="AZ59"/>
  <c i="10" r="J30"/>
  <c i="1" r="AG63"/>
  <c i="2" r="F33"/>
  <c i="1" r="AZ55"/>
  <c i="3" l="1" r="T91"/>
  <c i="2" r="T105"/>
  <c r="J106"/>
  <c r="J60"/>
  <c i="11" r="J59"/>
  <c i="10" r="J59"/>
  <c i="11" r="J39"/>
  <c i="10" r="J39"/>
  <c i="9" r="J39"/>
  <c i="1" r="AN59"/>
  <c i="7" r="J39"/>
  <c i="6" r="J39"/>
  <c i="5" r="J39"/>
  <c i="4" r="J39"/>
  <c i="1" r="AN63"/>
  <c r="AZ54"/>
  <c r="AV54"/>
  <c r="AK29"/>
  <c i="8" r="J30"/>
  <c i="1" r="AG61"/>
  <c r="AX54"/>
  <c i="3" r="J30"/>
  <c i="1" r="AG56"/>
  <c r="AW54"/>
  <c r="AK30"/>
  <c r="AY54"/>
  <c i="2" r="J30"/>
  <c i="1" r="AG55"/>
  <c r="AU54"/>
  <c i="8" l="1" r="J39"/>
  <c i="2" r="J39"/>
  <c i="3" r="J39"/>
  <c i="1" r="AN56"/>
  <c r="AN55"/>
  <c r="AN61"/>
  <c r="AG54"/>
  <c r="AK26"/>
  <c r="AK35"/>
  <c r="W29"/>
  <c r="AT54"/>
  <c l="1" r="AN54"/>
</calcChain>
</file>

<file path=xl/sharedStrings.xml><?xml version="1.0" encoding="utf-8"?>
<sst xmlns="http://schemas.openxmlformats.org/spreadsheetml/2006/main">
  <si>
    <t>Export Komplet</t>
  </si>
  <si>
    <t>VZ</t>
  </si>
  <si>
    <t>2.0</t>
  </si>
  <si>
    <t>ZAMOK</t>
  </si>
  <si>
    <t>False</t>
  </si>
  <si>
    <t>{3bc8928d-5963-460b-94e9-4185f5327d33}</t>
  </si>
  <si>
    <t>0,01</t>
  </si>
  <si>
    <t>21</t>
  </si>
  <si>
    <t>12</t>
  </si>
  <si>
    <t>REKAPITULACE STAVBY</t>
  </si>
  <si>
    <t xml:space="preserve">v ---  níže se nacházejí doplnkové a pomocné údaje k sestavám  --- v</t>
  </si>
  <si>
    <t>Návod na vyplnění</t>
  </si>
  <si>
    <t>0,001</t>
  </si>
  <si>
    <t>Kód:</t>
  </si>
  <si>
    <t>2023/032b</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</si>
  <si>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</si>
  <si>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</si>
  <si>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Energetické úspory budovy č.5</t>
  </si>
  <si>
    <t>KSO:</t>
  </si>
  <si>
    <t>801 34 12</t>
  </si>
  <si>
    <t>CC-CZ:</t>
  </si>
  <si>
    <t>12637</t>
  </si>
  <si>
    <t>Místo:</t>
  </si>
  <si>
    <t>Rokycany Jeřabinová ulice čp. 96/III</t>
  </si>
  <si>
    <t>Datum:</t>
  </si>
  <si>
    <t>17. 12. 2023</t>
  </si>
  <si>
    <t>CZ-CPV:</t>
  </si>
  <si>
    <t>45000000-7</t>
  </si>
  <si>
    <t>CZ-CPA:</t>
  </si>
  <si>
    <t>41.00.28</t>
  </si>
  <si>
    <t>Zadavatel:</t>
  </si>
  <si>
    <t>IČ:</t>
  </si>
  <si>
    <t/>
  </si>
  <si>
    <t xml:space="preserve"> </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</si>
  <si>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</si>
  <si>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</si>
  <si>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</si>
  <si>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</si>
  <si>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</si>
  <si>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</si>
  <si>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</si>
  <si>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</si>
  <si>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</si>
  <si>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</si>
  <si>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</si>
  <si>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</si>
  <si>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</si>
  <si>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</si>
  <si>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</si>
  <si>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</si>
  <si>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</si>
  <si>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</si>
  <si>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</si>
  <si>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</si>
  <si>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</si>
  <si>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</si>
  <si>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</si>
  <si>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</si>
  <si>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</si>
  <si>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</si>
  <si>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</si>
  <si>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</si>
  <si>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</si>
  <si>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</si>
  <si>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</si>
  <si>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</si>
  <si>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</si>
  <si>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</si>
  <si>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</si>
  <si>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</si>
  <si>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</si>
  <si>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</si>
  <si>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</si>
  <si>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</si>
  <si>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</si>
  <si>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</si>
  <si>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</si>
  <si>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</si>
  <si>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</si>
  <si>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</si>
  <si>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</si>
  <si>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</si>
  <si>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úpravy</t>
  </si>
  <si>
    <t>STA</t>
  </si>
  <si>
    <t>1</t>
  </si>
  <si>
    <t>{f16b8da8-63d8-47e8-a304-7c4a2f89732d}</t>
  </si>
  <si>
    <t>2</t>
  </si>
  <si>
    <t>02</t>
  </si>
  <si>
    <t>ZTI</t>
  </si>
  <si>
    <t>{57f21c8c-06b6-44ee-b843-156b2c812b3b}</t>
  </si>
  <si>
    <t>03</t>
  </si>
  <si>
    <t>Elektroinstalce</t>
  </si>
  <si>
    <t>{b0fdd3a4-7113-43a2-a711-64f83cd78f29}</t>
  </si>
  <si>
    <t>04</t>
  </si>
  <si>
    <t>Elektroinslace VRN</t>
  </si>
  <si>
    <t>{ac6f1476-ea5f-4ab5-965b-395e93ee0c78}</t>
  </si>
  <si>
    <t>05</t>
  </si>
  <si>
    <t>FVE</t>
  </si>
  <si>
    <t>{8ce594ed-6244-4d45-870e-3186989791a0}</t>
  </si>
  <si>
    <t>06</t>
  </si>
  <si>
    <t>FVE VRN</t>
  </si>
  <si>
    <t>{c056c320-7bb6-4282-a76e-dcd5424b2b4a}</t>
  </si>
  <si>
    <t>07</t>
  </si>
  <si>
    <t>Rozvod plynu</t>
  </si>
  <si>
    <t>{cb43146e-0f58-4aad-9b2b-731d989bb19a}</t>
  </si>
  <si>
    <t>08</t>
  </si>
  <si>
    <t>Vytápění</t>
  </si>
  <si>
    <t>{843473e1-952a-4c45-9c70-e5ad5db4c11b}</t>
  </si>
  <si>
    <t>09</t>
  </si>
  <si>
    <t>VZT</t>
  </si>
  <si>
    <t>{52caa101-0ef1-4260-a4c6-77edce86b4ce}</t>
  </si>
  <si>
    <t>10</t>
  </si>
  <si>
    <t>Vedlejší náklady</t>
  </si>
  <si>
    <t>VON</t>
  </si>
  <si>
    <t>{b630651f-866c-4a32-92d1-627f047ec68f}</t>
  </si>
  <si>
    <t>801 43 13</t>
  </si>
  <si>
    <t>KRYCÍ LIST SOUPISU PRACÍ</t>
  </si>
  <si>
    <t>Objekt:</t>
  </si>
  <si>
    <t>01 - Stavební úpravy</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</si>
  <si>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</si>
  <si>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</si>
  <si>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</si>
  <si>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</si>
  <si>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</si>
  <si>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</si>
  <si>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</si>
  <si>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</si>
  <si>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</si>
  <si>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</si>
  <si>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</si>
  <si>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</si>
  <si>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</si>
  <si>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</si>
  <si>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</si>
  <si>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</si>
  <si>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</si>
  <si>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</si>
  <si>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715 - Izolace proti chemickým vlivům</t>
  </si>
  <si>
    <t xml:space="preserve">    733 - Ústřední vytápění - rozvodné potrubí</t>
  </si>
  <si>
    <t xml:space="preserve">    741 - Elektroinstalace - silnoproud</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</si>
  <si>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</si>
  <si>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</si>
  <si>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</si>
  <si>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</si>
  <si>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</si>
  <si>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</si>
  <si>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</si>
  <si>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</si>
  <si>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 xml:space="preserve">    786 - Dokončovací práce - čalounické úpravy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</si>
  <si>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</si>
  <si>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</si>
  <si>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</si>
  <si>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</si>
  <si>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</si>
  <si>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</si>
  <si>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</si>
  <si>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</si>
  <si>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</si>
  <si>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</si>
  <si>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</si>
  <si>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</si>
  <si>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</si>
  <si>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</si>
  <si>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</si>
  <si>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</si>
  <si>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</si>
  <si>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</si>
  <si>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113107024</t>
  </si>
  <si>
    <t>Odstranění podkladů nebo krytů při překopech inženýrských sítí s přemístěním hmot na skládku ve vzdálenosti do 3 m nebo s naložením na dopravní prostředek ručně z kameniva hrubého drceného, o tl. vrstvy přes 300 do 400 mm</t>
  </si>
  <si>
    <t>m2</t>
  </si>
  <si>
    <t>CS ÚRS 2024 01</t>
  </si>
  <si>
    <t>4</t>
  </si>
  <si>
    <t>-22991706</t>
  </si>
  <si>
    <t>Online PSC</t>
  </si>
  <si>
    <t>https://podminky.urs.cz/item/CS_URS_2024_01/113107024</t>
  </si>
  <si>
    <t>113311171</t>
  </si>
  <si>
    <t>Odstranění geosyntetik s uložením na vzdálenost do 20 m nebo naložením na dopravní prostředek geotextilie</t>
  </si>
  <si>
    <t>-72755743</t>
  </si>
  <si>
    <t>https://podminky.urs.cz/item/CS_URS_2024_01/113311171</t>
  </si>
  <si>
    <t>VV</t>
  </si>
  <si>
    <t>" u topného kanálu" 6,75 "strojně"</t>
  </si>
  <si>
    <t>Součet</t>
  </si>
  <si>
    <t>3</t>
  </si>
  <si>
    <t>132111401</t>
  </si>
  <si>
    <t>Hloubená vykopávka pod základy ručně s přehozením výkopku na vzdálenost 3 m nebo s naložením na dopravní prostředek v hornině třídy těžitelnosti I skupiny 1 a 2</t>
  </si>
  <si>
    <t>m3</t>
  </si>
  <si>
    <t>1376514689</t>
  </si>
  <si>
    <t>https://podminky.urs.cz/item/CS_URS_2024_01/132111401</t>
  </si>
  <si>
    <t>"topný kanál" 4,50*0,60*0,50</t>
  </si>
  <si>
    <t>132151251</t>
  </si>
  <si>
    <t>Hloubení nezapažených rýh šířky přes 800 do 2 000 mm strojně s urovnáním dna do předepsaného profilu a spádu v hornině třídy těžitelnosti I skupiny 1 a 2 do 20 m3</t>
  </si>
  <si>
    <t>840930153</t>
  </si>
  <si>
    <t>https://podminky.urs.cz/item/CS_URS_2024_01/132151251</t>
  </si>
  <si>
    <t>"u topného kanálu interiér"</t>
  </si>
  <si>
    <t>4,50*1,50-(1,60-0,68)</t>
  </si>
  <si>
    <t>5</t>
  </si>
  <si>
    <t>132251251</t>
  </si>
  <si>
    <t>Hloubení nezapažených rýh šířky přes 800 do 2 000 mm strojně s urovnáním dna do předepsaného profilu a spádu v hornině třídy těžitelnosti I skupiny 3 do 20 m3</t>
  </si>
  <si>
    <t>2084622831</t>
  </si>
  <si>
    <t>https://podminky.urs.cz/item/CS_URS_2024_01/132251251</t>
  </si>
  <si>
    <t>"úprava základu vstup topného kanálu"</t>
  </si>
  <si>
    <t>5,50*1,60*1,50</t>
  </si>
  <si>
    <t>6</t>
  </si>
  <si>
    <t>133112822</t>
  </si>
  <si>
    <t>Hloubení zapažených šachet ručně v horninách třídy těžitelnosti I skupiny 1 a 2, půdorysná plocha výkopu přes 4 do 20 m2</t>
  </si>
  <si>
    <t>759574154</t>
  </si>
  <si>
    <t>https://podminky.urs.cz/item/CS_URS_2024_01/133112822</t>
  </si>
  <si>
    <t>"tepelná čerpadla"</t>
  </si>
  <si>
    <t>2,30*2,00*0,85*3</t>
  </si>
  <si>
    <t>7</t>
  </si>
  <si>
    <t>162651112</t>
  </si>
  <si>
    <t>Vodorovné přemístění výkopku nebo sypaniny po suchu na obvyklém dopravním prostředku, bez naložení výkopku, avšak se složením bez rozhrnutí z horniny třídy těžitelnosti I skupiny 1 až 3 na vzdálenost přes 4 000 do 5 000 m</t>
  </si>
  <si>
    <t>619337797</t>
  </si>
  <si>
    <t>https://podminky.urs.cz/item/CS_URS_2024_01/162651112</t>
  </si>
  <si>
    <t>13,20</t>
  </si>
  <si>
    <t>1,35</t>
  </si>
  <si>
    <t>5,83</t>
  </si>
  <si>
    <t>11,73</t>
  </si>
  <si>
    <t>8</t>
  </si>
  <si>
    <t>171201231</t>
  </si>
  <si>
    <t>Poplatek za uložení stavebního odpadu na recyklační skládce (skládkovné) zeminy a kamení zatříděného do Katalogu odpadů pod kódem 17 05 04</t>
  </si>
  <si>
    <t>t</t>
  </si>
  <si>
    <t>1766790493</t>
  </si>
  <si>
    <t>https://podminky.urs.cz/item/CS_URS_2024_01/171201231</t>
  </si>
  <si>
    <t>32,11*2 'Přepočtené koeficientem množství</t>
  </si>
  <si>
    <t>9</t>
  </si>
  <si>
    <t>171251201</t>
  </si>
  <si>
    <t>Uložení sypaniny na skládky nebo meziskládky bez hutnění s upravením uložené sypaniny do předepsaného tvaru</t>
  </si>
  <si>
    <t>-1706037642</t>
  </si>
  <si>
    <t>https://podminky.urs.cz/item/CS_URS_2024_01/171251201</t>
  </si>
  <si>
    <t>174151101</t>
  </si>
  <si>
    <t>Zásyp sypaninou z jakékoliv horniny strojně s uložením výkopku ve vrstvách se zhutněním jam, šachet, rýh nebo kolem objektů v těchto vykopávkách</t>
  </si>
  <si>
    <t>-528503791</t>
  </si>
  <si>
    <t>https://podminky.urs.cz/item/CS_URS_2024_01/174151101</t>
  </si>
  <si>
    <t>"základ tep.čerpadla"</t>
  </si>
  <si>
    <t>1,25*1,40*0,67*3</t>
  </si>
  <si>
    <t>11</t>
  </si>
  <si>
    <t>M</t>
  </si>
  <si>
    <t>58343872</t>
  </si>
  <si>
    <t>kamenivo drcené hrubé frakce 8/16</t>
  </si>
  <si>
    <t>-1139016739</t>
  </si>
  <si>
    <t>3,518*2 'Přepočtené koeficientem množství</t>
  </si>
  <si>
    <t>Zakládání</t>
  </si>
  <si>
    <t>272323611</t>
  </si>
  <si>
    <t>Základy z betonu železového (bez výztuže) klenby z betonu pro konstrukce bílých van tř. C 30/37</t>
  </si>
  <si>
    <t>389067065</t>
  </si>
  <si>
    <t>https://podminky.urs.cz/item/CS_URS_2024_01/272323611</t>
  </si>
  <si>
    <t>"prohloubení"</t>
  </si>
  <si>
    <t>4,50*0,70*1,50</t>
  </si>
  <si>
    <t>0,80*0,25*1,50*2</t>
  </si>
  <si>
    <t>3,30*0,25*1,50</t>
  </si>
  <si>
    <t>"dno"1,50*3,30*0,20</t>
  </si>
  <si>
    <t>13</t>
  </si>
  <si>
    <t>272361821</t>
  </si>
  <si>
    <t>Výztuž základů kleneb z betonářské oceli 10 505 (R) nebo BSt 500</t>
  </si>
  <si>
    <t>-580108871</t>
  </si>
  <si>
    <t>https://podminky.urs.cz/item/CS_URS_2024_01/272361821</t>
  </si>
  <si>
    <t>0,100+0,050</t>
  </si>
  <si>
    <t>14</t>
  </si>
  <si>
    <t>273313511</t>
  </si>
  <si>
    <t>Základy z betonu prostého desky z betonu kamenem neprokládaného tř. C 12/15</t>
  </si>
  <si>
    <t>583296245</t>
  </si>
  <si>
    <t>https://podminky.urs.cz/item/CS_URS_2024_01/273313511</t>
  </si>
  <si>
    <t>"podklad pod dno šachty" 5,50*3,00*0,05</t>
  </si>
  <si>
    <t>"pod tepelná čerpadla" 2,30*2,0*0,10*3</t>
  </si>
  <si>
    <t>15</t>
  </si>
  <si>
    <t>273321511</t>
  </si>
  <si>
    <t>Základy z betonu železového (bez výztuže) desky z betonu bez zvláštních nároků na prostředí tř. C 25/30</t>
  </si>
  <si>
    <t>-647139587</t>
  </si>
  <si>
    <t>https://podminky.urs.cz/item/CS_URS_2024_01/273321511</t>
  </si>
  <si>
    <t>"horní deska od tep.čerpadla"</t>
  </si>
  <si>
    <t>2,0*1,85*0,10*3</t>
  </si>
  <si>
    <t>16</t>
  </si>
  <si>
    <t>273351121</t>
  </si>
  <si>
    <t>Bednění základů desek zřízení</t>
  </si>
  <si>
    <t>471619221</t>
  </si>
  <si>
    <t>https://podminky.urs.cz/item/CS_URS_2024_01/273351121</t>
  </si>
  <si>
    <t>4,50*1,50*2</t>
  </si>
  <si>
    <t>"šachta v podlaze"</t>
  </si>
  <si>
    <t>0,80*1,50*2</t>
  </si>
  <si>
    <t>2,80*1,50</t>
  </si>
  <si>
    <t>1,20*1,50</t>
  </si>
  <si>
    <t>3,30*1,50</t>
  </si>
  <si>
    <t>"horní deska tep. čerpadel" (2,0*2+1,85*2)*0,10*3</t>
  </si>
  <si>
    <t>17</t>
  </si>
  <si>
    <t>273351122</t>
  </si>
  <si>
    <t>Bednění základů desek odstranění</t>
  </si>
  <si>
    <t>120877902</t>
  </si>
  <si>
    <t>https://podminky.urs.cz/item/CS_URS_2024_01/273351122</t>
  </si>
  <si>
    <t>18</t>
  </si>
  <si>
    <t>273362021</t>
  </si>
  <si>
    <t>Výztuž základů desek ze svařovaných sítí z drátů typu KARI</t>
  </si>
  <si>
    <t>455660673</t>
  </si>
  <si>
    <t>https://podminky.urs.cz/item/CS_URS_2024_01/273362021</t>
  </si>
  <si>
    <t>2,0*1,85*3*0,006</t>
  </si>
  <si>
    <t>19</t>
  </si>
  <si>
    <t>278361101</t>
  </si>
  <si>
    <t>Výztuž základu (podezdívky) betonového z betonářské oceli 10 505 (R) nebo BSt 500</t>
  </si>
  <si>
    <t>659848190</t>
  </si>
  <si>
    <t>https://podminky.urs.cz/item/CS_URS_2024_01/278361101</t>
  </si>
  <si>
    <t>17,325*0,010</t>
  </si>
  <si>
    <t>20</t>
  </si>
  <si>
    <t>279113154</t>
  </si>
  <si>
    <t>Základové zdi z tvárnic ztraceného bednění včetně výplně z betonu bez zvláštních nároků na vliv prostředí třídy C 25/30, tloušťky zdiva přes 250 do 300 mm</t>
  </si>
  <si>
    <t>1010364108</t>
  </si>
  <si>
    <t>https://podminky.urs.cz/item/CS_URS_2024_01/279113154</t>
  </si>
  <si>
    <t xml:space="preserve">"tep.čerpadla" </t>
  </si>
  <si>
    <t>(2,0*2+1,85*2)*0,75*3</t>
  </si>
  <si>
    <t>Svislé a kompletní konstrukce</t>
  </si>
  <si>
    <t>310271041</t>
  </si>
  <si>
    <t>Zazdívka otvorů ve zdivu nadzákladovém pórobetonovými tvárnicemi plochy do 1 m2, tl. zdiva 375 mm, pevnost tvárnic do P2</t>
  </si>
  <si>
    <t>1844832678</t>
  </si>
  <si>
    <t>https://podminky.urs.cz/item/CS_URS_2024_01/310271041</t>
  </si>
  <si>
    <t>22</t>
  </si>
  <si>
    <t>317944323</t>
  </si>
  <si>
    <t>Válcované nosníky dodatečně osazované do připravených otvorů bez zazdění hlav č. 14 až 22</t>
  </si>
  <si>
    <t>1029498541</t>
  </si>
  <si>
    <t>https://podminky.urs.cz/item/CS_URS_2024_01/317944323</t>
  </si>
  <si>
    <t>"kotvení vzt jednotek"</t>
  </si>
  <si>
    <t>8,10*2*0,01340</t>
  </si>
  <si>
    <t>4,70*2*0,01340</t>
  </si>
  <si>
    <t>23</t>
  </si>
  <si>
    <t>13010746</t>
  </si>
  <si>
    <t>ocel profilová jakost S235JR (11 375) průřez IPE 140</t>
  </si>
  <si>
    <t>2118198839</t>
  </si>
  <si>
    <t>25,600*0,01340</t>
  </si>
  <si>
    <t>24</t>
  </si>
  <si>
    <t>342272225</t>
  </si>
  <si>
    <t>Příčky z pórobetonových tvárnic hladkých na tenké maltové lože objemová hmotnost do 500 kg/m3, tloušťka příčky 100 mm</t>
  </si>
  <si>
    <t>1175707349</t>
  </si>
  <si>
    <t>https://podminky.urs.cz/item/CS_URS_2024_01/342272225</t>
  </si>
  <si>
    <t>"místnost UT" 3,0*3,0</t>
  </si>
  <si>
    <t>25</t>
  </si>
  <si>
    <t>348101140</t>
  </si>
  <si>
    <t>Osazení vrat nebo vrátek k oplocení na sloupky zděné nebo betonové, plochy jednotlivě přes 6 do 8 m2</t>
  </si>
  <si>
    <t>kus</t>
  </si>
  <si>
    <t>358165515</t>
  </si>
  <si>
    <t>https://podminky.urs.cz/item/CS_URS_2024_01/348101140</t>
  </si>
  <si>
    <t>26</t>
  </si>
  <si>
    <t>55342344</t>
  </si>
  <si>
    <t>brána plotová dvoukřídlá Pz 4000x1730mm</t>
  </si>
  <si>
    <t>2097330464</t>
  </si>
  <si>
    <t>27</t>
  </si>
  <si>
    <t>348171130</t>
  </si>
  <si>
    <t>Montáž oplocení z dílců kovových rámových, na ocelové sloupky, výšky přes 1,5 do 2,0 m</t>
  </si>
  <si>
    <t>m</t>
  </si>
  <si>
    <t>-452320913</t>
  </si>
  <si>
    <t>https://podminky.urs.cz/item/CS_URS_2024_01/348171130</t>
  </si>
  <si>
    <t>"vnější" 15,00</t>
  </si>
  <si>
    <t>"vnitřní" 4,60</t>
  </si>
  <si>
    <t>28</t>
  </si>
  <si>
    <t>31324775</t>
  </si>
  <si>
    <t>pletivo čtyřhranné Zn pletené 55x55/2,0mm v 2000mm</t>
  </si>
  <si>
    <t>-1797076721</t>
  </si>
  <si>
    <t>29</t>
  </si>
  <si>
    <t>348171130R1</t>
  </si>
  <si>
    <t>Patky pro oplocení</t>
  </si>
  <si>
    <t>295240062</t>
  </si>
  <si>
    <t>30</t>
  </si>
  <si>
    <t>388995211</t>
  </si>
  <si>
    <t>Chránička kabelů v římse z trub HDPE do DN 80</t>
  </si>
  <si>
    <t>20785187</t>
  </si>
  <si>
    <t>https://podminky.urs.cz/item/CS_URS_2024_01/388995211</t>
  </si>
  <si>
    <t>"základ tep.čerpadla" 2,00*2*3</t>
  </si>
  <si>
    <t>Vodorovné konstrukce</t>
  </si>
  <si>
    <t>31</t>
  </si>
  <si>
    <t>411235220</t>
  </si>
  <si>
    <t>Zazdívka otvorů v klenbách cihlami pálenými včetně bednění a odbednění plochy do 0,0225 m2, tl. přes 150 do 300 mm</t>
  </si>
  <si>
    <t>-355367878</t>
  </si>
  <si>
    <t>https://podminky.urs.cz/item/CS_URS_2024_01/411235220</t>
  </si>
  <si>
    <t>32</t>
  </si>
  <si>
    <t>413352211</t>
  </si>
  <si>
    <t>Podpěrná konstrukce nosníků a průvlaků výšky podepření přes 4 do 6 m výšky nosníku (po spodní hranu stropní desky) do 100 cm zřízení</t>
  </si>
  <si>
    <t>311338547</t>
  </si>
  <si>
    <t>https://podminky.urs.cz/item/CS_URS_2024_01/413352211</t>
  </si>
  <si>
    <t>2,00*1*2</t>
  </si>
  <si>
    <t>33</t>
  </si>
  <si>
    <t>413352212</t>
  </si>
  <si>
    <t>Podpěrná konstrukce nosníků a průvlaků výšky podepření přes 4 do 6 m výšky nosníku (po spodní hranu stropní desky) do 100 cm odstranění</t>
  </si>
  <si>
    <t>1756516818</t>
  </si>
  <si>
    <t>https://podminky.urs.cz/item/CS_URS_2024_01/413352212</t>
  </si>
  <si>
    <t>4,00</t>
  </si>
  <si>
    <t>Komunikace pozemní</t>
  </si>
  <si>
    <t>34</t>
  </si>
  <si>
    <t>596991115</t>
  </si>
  <si>
    <t>Řezání betonové, kameninové nebo kamenné dlažby do oblouku tloušťky dlažby přes 150 do 200 mm</t>
  </si>
  <si>
    <t>1820195861</t>
  </si>
  <si>
    <t>https://podminky.urs.cz/item/CS_URS_2024_01/596991115</t>
  </si>
  <si>
    <t>"vnitřní u topného kanálu"</t>
  </si>
  <si>
    <t>4,50+1,50*2</t>
  </si>
  <si>
    <t>Úpravy povrchů, podlahy a osazování výplní</t>
  </si>
  <si>
    <t>35</t>
  </si>
  <si>
    <t>612181001</t>
  </si>
  <si>
    <t>Sádrová stěrka vnitřních povrchů tloušťky do 3 mm bez penetrace, včetně následného přebroušení svislých konstrukcí stěn v podlaží i na schodišti</t>
  </si>
  <si>
    <t>1776558697</t>
  </si>
  <si>
    <t>https://podminky.urs.cz/item/CS_URS_2024_01/612181001</t>
  </si>
  <si>
    <t>"místnost UT" 3,30*3,0*2</t>
  </si>
  <si>
    <t>36</t>
  </si>
  <si>
    <t>612315301</t>
  </si>
  <si>
    <t>Vápenná omítka ostění nebo nadpraží hladká</t>
  </si>
  <si>
    <t>-247701047</t>
  </si>
  <si>
    <t>https://podminky.urs.cz/item/CS_URS_2024_01/612315301</t>
  </si>
  <si>
    <t>37</t>
  </si>
  <si>
    <t>622142001</t>
  </si>
  <si>
    <t>Pletivo vnějších ploch v ploše nebo pruzích, na plném podkladu sklovláknité vtlačené do tmelu stěn</t>
  </si>
  <si>
    <t>516342278</t>
  </si>
  <si>
    <t>https://podminky.urs.cz/item/CS_URS_2024_01/622142001</t>
  </si>
  <si>
    <t>38</t>
  </si>
  <si>
    <t>622143001</t>
  </si>
  <si>
    <t>Montáž omítkových profilů plastových, pozinkovaných nebo dřevěných upevněných vtlačením do podkladní vrstvy nebo přibitím soklových</t>
  </si>
  <si>
    <t>-194034579</t>
  </si>
  <si>
    <t>https://podminky.urs.cz/item/CS_URS_2024_01/622143001</t>
  </si>
  <si>
    <t>"ukončení u okap.chodníku" 176,50</t>
  </si>
  <si>
    <t>39</t>
  </si>
  <si>
    <t>55343010</t>
  </si>
  <si>
    <t>profil soklový Pz+PVC pro vnější omítky tl 14mm</t>
  </si>
  <si>
    <t>1708039944</t>
  </si>
  <si>
    <t>176,5*1,05 'Přepočtené koeficientem množství</t>
  </si>
  <si>
    <t>40</t>
  </si>
  <si>
    <t>622143002</t>
  </si>
  <si>
    <t>Montáž omítkových profilů plastových, pozinkovaných nebo dřevěných upevněných vtlačením do podkladní vrstvy nebo přibitím dilatačních s tkaninou</t>
  </si>
  <si>
    <t>1161541275</t>
  </si>
  <si>
    <t>https://podminky.urs.cz/item/CS_URS_2024_01/622143002</t>
  </si>
  <si>
    <t>"rohy budovy"</t>
  </si>
  <si>
    <t>6,80*4</t>
  </si>
  <si>
    <t>4,20</t>
  </si>
  <si>
    <t>5,45*2</t>
  </si>
  <si>
    <t>2,50*2</t>
  </si>
  <si>
    <t>"rohy okenních otvorů a dveřních otvorů"</t>
  </si>
  <si>
    <t>(1,20+1,45*2)*17</t>
  </si>
  <si>
    <t>(2,50+1,50*2)*13</t>
  </si>
  <si>
    <t>(1,25+1,50*2)*1</t>
  </si>
  <si>
    <t>(1,20+2,30*2)*2</t>
  </si>
  <si>
    <t>(1,70+2,65*2)*1</t>
  </si>
  <si>
    <t>(4,50+4,0*2)*2</t>
  </si>
  <si>
    <t>3,10+7,65*2</t>
  </si>
  <si>
    <t>2,60+2,95*2</t>
  </si>
  <si>
    <t>(1,20+1,0*2)*22</t>
  </si>
  <si>
    <t>(1,20+0,60*2)*1</t>
  </si>
  <si>
    <t>(1,05+1,10*2)*2</t>
  </si>
  <si>
    <t>41</t>
  </si>
  <si>
    <t>63127464</t>
  </si>
  <si>
    <t>profil rohový Al 15x15mm s výztužnou tkaninou š 100mm pro ETICS</t>
  </si>
  <si>
    <t>320175829</t>
  </si>
  <si>
    <t>342,55*1,05 'Přepočtené koeficientem množství</t>
  </si>
  <si>
    <t>42</t>
  </si>
  <si>
    <t>967793678</t>
  </si>
  <si>
    <t>4,20+5,45</t>
  </si>
  <si>
    <t>43</t>
  </si>
  <si>
    <t>55343014</t>
  </si>
  <si>
    <t>profil dilatační Pz+PVC pro vnitřní a vnější omítky tl 12mm</t>
  </si>
  <si>
    <t>1832422575</t>
  </si>
  <si>
    <t>9,65*1,05 'Přepočtené koeficientem množství</t>
  </si>
  <si>
    <t>44</t>
  </si>
  <si>
    <t>622143004</t>
  </si>
  <si>
    <t>Montáž omítkových profilů plastových, pozinkovaných nebo dřevěných upevněných vtlačením do podkladní vrstvy nebo přibitím začišťovacích samolepících pro vytvoření dilatujícího spoje s okenním rámem</t>
  </si>
  <si>
    <t>-684005635</t>
  </si>
  <si>
    <t>https://podminky.urs.cz/item/CS_URS_2024_01/622143004</t>
  </si>
  <si>
    <t>45</t>
  </si>
  <si>
    <t>59051476</t>
  </si>
  <si>
    <t>profil začišťovací PVC 9mm s výztužnou tkaninou pro ostění ETICS</t>
  </si>
  <si>
    <t>687198022</t>
  </si>
  <si>
    <t>46</t>
  </si>
  <si>
    <t>622211031</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</si>
  <si>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</si>
  <si>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-1619141121</t>
  </si>
  <si>
    <t>https://podminky.urs.cz/item/CS_URS_2024_01/622211031</t>
  </si>
  <si>
    <t>"JV" 238,00</t>
  </si>
  <si>
    <t>"JZ" 112+188</t>
  </si>
  <si>
    <t>"SZ" 242,00</t>
  </si>
  <si>
    <t>"SV" 275</t>
  </si>
  <si>
    <t>"Sokl XPS" 14+20+30+25</t>
  </si>
  <si>
    <t>47</t>
  </si>
  <si>
    <t>28376079</t>
  </si>
  <si>
    <t>deska EPS grafitová fasádní λ=0,030-0,031 tl 160mm</t>
  </si>
  <si>
    <t>1053455213</t>
  </si>
  <si>
    <t>1055*1,05 'Přepočtené koeficientem množství</t>
  </si>
  <si>
    <t>48</t>
  </si>
  <si>
    <t>28376425</t>
  </si>
  <si>
    <t>deska XPS hrana polodrážková a hladký povrch 300kPA λ=0,035 tl 160mm</t>
  </si>
  <si>
    <t>-1126676071</t>
  </si>
  <si>
    <t>90*1,05 'Přepočtené koeficientem množství</t>
  </si>
  <si>
    <t>49</t>
  </si>
  <si>
    <t>622251101</t>
  </si>
  <si>
    <t>Montáž kontaktního zateplení lepením a mechanickým kotvením Příplatek k cenám za zápustnou montáž kotev s použitím tepelněizolačních zátek na vnější stěny z polystyrenu</t>
  </si>
  <si>
    <t>704602168</t>
  </si>
  <si>
    <t>https://podminky.urs.cz/item/CS_URS_2024_01/622251101</t>
  </si>
  <si>
    <t>1144,00</t>
  </si>
  <si>
    <t>50</t>
  </si>
  <si>
    <t>622252001</t>
  </si>
  <si>
    <t>Montáž profilů kontaktního zateplení zakládacích soklových připevněných hmoždinkami</t>
  </si>
  <si>
    <t>-1830254877</t>
  </si>
  <si>
    <t>https://podminky.urs.cz/item/CS_URS_2024_01/622252001</t>
  </si>
  <si>
    <t>176,50</t>
  </si>
  <si>
    <t>51</t>
  </si>
  <si>
    <t>59051638</t>
  </si>
  <si>
    <t>profil zakládací Al tl 1,0mm pro ETICS pro izolant tl 160mm</t>
  </si>
  <si>
    <t>-552747587</t>
  </si>
  <si>
    <t>52</t>
  </si>
  <si>
    <t>622325313</t>
  </si>
  <si>
    <t>Oprava vápenocementové omítky vnějších ploch stupně členitosti 2 štukové, v rozsahu opravované plochy přes 40 do 50%</t>
  </si>
  <si>
    <t>-966127277</t>
  </si>
  <si>
    <t>https://podminky.urs.cz/item/CS_URS_2024_01/622325313</t>
  </si>
  <si>
    <t>"SV" 288,00</t>
  </si>
  <si>
    <t>"SZ" 136,00</t>
  </si>
  <si>
    <t>"JZ" 112,00</t>
  </si>
  <si>
    <t>"JV" 138,00</t>
  </si>
  <si>
    <t>53</t>
  </si>
  <si>
    <t>622511102</t>
  </si>
  <si>
    <t>Omítka tenkovrstvá akrylátová vnějších ploch probarvená bez penetrace mozaiková jemnozrnná stěn</t>
  </si>
  <si>
    <t>-299395157</t>
  </si>
  <si>
    <t>https://podminky.urs.cz/item/CS_URS_2024_01/622511102</t>
  </si>
  <si>
    <t>"sokl"14+20+30+25</t>
  </si>
  <si>
    <t>54</t>
  </si>
  <si>
    <t>622541022</t>
  </si>
  <si>
    <t>Omítka tenkovrstvá silikonsilikátová vnějších ploch probarvená bez penetrace, zatíraná (škrábaná), tloušťky 2,0 mm stěn</t>
  </si>
  <si>
    <t>-1342036122</t>
  </si>
  <si>
    <t>https://podminky.urs.cz/item/CS_URS_2024_01/622541022</t>
  </si>
  <si>
    <t>"Markýza" 3,0*1,50+6*0,20</t>
  </si>
  <si>
    <t>55</t>
  </si>
  <si>
    <t>622541022R1</t>
  </si>
  <si>
    <t>Zdenické začištění prostupů</t>
  </si>
  <si>
    <t>571543693</t>
  </si>
  <si>
    <t>56</t>
  </si>
  <si>
    <t>629991001</t>
  </si>
  <si>
    <t>Zakrytí vnějších ploch před znečištěním včetně pozdějšího odkrytí ploch podélných rovných (např. chodníků) fólií položenou volně</t>
  </si>
  <si>
    <t>-287958444</t>
  </si>
  <si>
    <t>https://podminky.urs.cz/item/CS_URS_2024_01/629991001</t>
  </si>
  <si>
    <t>176,50*2,0</t>
  </si>
  <si>
    <t>57</t>
  </si>
  <si>
    <t>629991012</t>
  </si>
  <si>
    <t>Zakrytí vnějších ploch před znečištěním včetně pozdějšího odkrytí výplní otvorů a svislých ploch fólií přilepenou na začišťovací lištu</t>
  </si>
  <si>
    <t>1876591565</t>
  </si>
  <si>
    <t>https://podminky.urs.cz/item/CS_URS_2024_01/629991012</t>
  </si>
  <si>
    <t>"okenní otvory a dveřní otvory"</t>
  </si>
  <si>
    <t>(1,20*1,45)*17</t>
  </si>
  <si>
    <t>(2,50*1,50)*13</t>
  </si>
  <si>
    <t>(1,25*1,50)*1</t>
  </si>
  <si>
    <t>(1,20*2,30)*2</t>
  </si>
  <si>
    <t>(1,70*2,65)*1</t>
  </si>
  <si>
    <t>(4,50*4,0)*2</t>
  </si>
  <si>
    <t>3,10*7,65</t>
  </si>
  <si>
    <t>2,60*2,95</t>
  </si>
  <si>
    <t>(1,20*1,0)*22</t>
  </si>
  <si>
    <t>(1,20*0,60)*1</t>
  </si>
  <si>
    <t>(1,05*1,10)*2</t>
  </si>
  <si>
    <t>58</t>
  </si>
  <si>
    <t>629995101</t>
  </si>
  <si>
    <t>Očištění vnějších ploch tlakovou vodou omytím</t>
  </si>
  <si>
    <t>-1187285238</t>
  </si>
  <si>
    <t>https://podminky.urs.cz/item/CS_URS_2024_01/629995101</t>
  </si>
  <si>
    <t>59</t>
  </si>
  <si>
    <t>629999011</t>
  </si>
  <si>
    <t>Příplatky k cenám úprav vnějších povrchů za zvýšenou pracnost při provádění styku dvou barev nebo struktur na fasádě</t>
  </si>
  <si>
    <t>-1537921605</t>
  </si>
  <si>
    <t>https://podminky.urs.cz/item/CS_URS_2024_01/629999011</t>
  </si>
  <si>
    <t>60</t>
  </si>
  <si>
    <t>629999030</t>
  </si>
  <si>
    <t>Příplatky k cenám úprav vnějších povrchů za zvýšenou pracnost při provádění prací menšího rozsahu omítané plochy do 10 m2</t>
  </si>
  <si>
    <t>1883892015</t>
  </si>
  <si>
    <t>https://podminky.urs.cz/item/CS_URS_2024_01/629999030</t>
  </si>
  <si>
    <t>61</t>
  </si>
  <si>
    <t>629999030R1</t>
  </si>
  <si>
    <t>Oprava a profilování tažené hlavní římsy šablonou, štuková omítka</t>
  </si>
  <si>
    <t>-2019467485</t>
  </si>
  <si>
    <t>62</t>
  </si>
  <si>
    <t>629999030R2</t>
  </si>
  <si>
    <t>Oprava podlahy průmyslové - šachta UT</t>
  </si>
  <si>
    <t>-1654887210</t>
  </si>
  <si>
    <t>3,70*0,50</t>
  </si>
  <si>
    <t>63</t>
  </si>
  <si>
    <t>637211112</t>
  </si>
  <si>
    <t>Okapový chodník z dlaždic betonových do cementové malty MC-10 se zalitím spár cementovou maltou, tl. dlaždic 60 mm</t>
  </si>
  <si>
    <t>-1829107254</t>
  </si>
  <si>
    <t>https://podminky.urs.cz/item/CS_URS_2024_01/637211112</t>
  </si>
  <si>
    <t>64</t>
  </si>
  <si>
    <t>642942111</t>
  </si>
  <si>
    <t>Osazování zárubní nebo rámů kovových dveřních lisovaných nebo z úhelníků bez dveřních křídel na cementovou maltu, plochy otvoru do 2,5 m2</t>
  </si>
  <si>
    <t>-1305023116</t>
  </si>
  <si>
    <t>https://podminky.urs.cz/item/CS_URS_2024_01/642942111</t>
  </si>
  <si>
    <t>65</t>
  </si>
  <si>
    <t>55331484</t>
  </si>
  <si>
    <t>zárubeň jednokřídlá ocelová pro zdění tl stěny 75-100mm rozměru 1100/1970, 2100mm</t>
  </si>
  <si>
    <t>206962035</t>
  </si>
  <si>
    <t>Trubní vedení</t>
  </si>
  <si>
    <t>66</t>
  </si>
  <si>
    <t>R</t>
  </si>
  <si>
    <t>800A2021</t>
  </si>
  <si>
    <t>Kanalizační přípojka z trub plastových DN 125 mm</t>
  </si>
  <si>
    <t>ÚRS RYRO 2023 02</t>
  </si>
  <si>
    <t>676035450</t>
  </si>
  <si>
    <t>https://podminky.urs.cz/item/CS_URS_2023_02/800A2021</t>
  </si>
  <si>
    <t>P</t>
  </si>
  <si>
    <t>Poznámka k položce:_x000d_
Zemní práce_x000d_
lože pod potrubí z písku tl. 100 mm_x000d_
Dodání potrubí_x000d_
obsyp potrubí pískem_x000d_
zásyp rýhy hutnění</t>
  </si>
  <si>
    <t>"odvod kondenzátu od tep. čerpadel"</t>
  </si>
  <si>
    <t>15,00</t>
  </si>
  <si>
    <t>Ostatní konstrukce a práce, bourání</t>
  </si>
  <si>
    <t>67</t>
  </si>
  <si>
    <t>941211111</t>
  </si>
  <si>
    <t>Lešení řadové rámové lehké pracovní s podlahami s provozním zatížením tř. 3 do 200 kg/m2 šířky tř. SW06 od 0,6 do 0,9 m výšky do 10 m montáž</t>
  </si>
  <si>
    <t>-41788325</t>
  </si>
  <si>
    <t>https://podminky.urs.cz/item/CS_URS_2024_01/941211111</t>
  </si>
  <si>
    <t>68</t>
  </si>
  <si>
    <t>941211211</t>
  </si>
  <si>
    <t>Lešení řadové rámové lehké pracovní s podlahami s provozním zatížením tř. 3 do 200 kg/m2 šířky tř. SW06 od 0,6 do 0,9 m výšky do 10 m příplatek za každý den použití</t>
  </si>
  <si>
    <t>1712614596</t>
  </si>
  <si>
    <t>https://podminky.urs.cz/item/CS_URS_2024_01/941211211</t>
  </si>
  <si>
    <t>1200*120 'Přepočtené koeficientem množství</t>
  </si>
  <si>
    <t>69</t>
  </si>
  <si>
    <t>941211322</t>
  </si>
  <si>
    <t>Odborná prohlídka lešení řadového rámového lehkého pracovního s podlahami s provozním zatížením tř. 3 do 200 kg/m2 šířky tř. SW06 od 0,6 do 0,9 m výšky do 25 m, celkové plochy přes 500 do 2 000 m2 zakrytého sítí</t>
  </si>
  <si>
    <t>1544783800</t>
  </si>
  <si>
    <t>https://podminky.urs.cz/item/CS_URS_2024_01/941211322</t>
  </si>
  <si>
    <t>70</t>
  </si>
  <si>
    <t>941211811</t>
  </si>
  <si>
    <t>Lešení řadové rámové lehké pracovní s podlahami s provozním zatížením tř. 3 do 200 kg/m2 šířky tř. SW06 od 0,6 do 0,9 m výšky do 10 m demontáž</t>
  </si>
  <si>
    <t>-192468880</t>
  </si>
  <si>
    <t>https://podminky.urs.cz/item/CS_URS_2024_01/941211811</t>
  </si>
  <si>
    <t>71</t>
  </si>
  <si>
    <t>944511111</t>
  </si>
  <si>
    <t>Síť ochranná zavěšená na konstrukci lešení z textilie z umělých vláken montáž</t>
  </si>
  <si>
    <t>-2068870203</t>
  </si>
  <si>
    <t>https://podminky.urs.cz/item/CS_URS_2024_01/944511111</t>
  </si>
  <si>
    <t>72</t>
  </si>
  <si>
    <t>944511211</t>
  </si>
  <si>
    <t>Síť ochranná zavěšená na konstrukci lešení z textilie z umělých vláken příplatek k ceně za každý den použití</t>
  </si>
  <si>
    <t>-848642541</t>
  </si>
  <si>
    <t>https://podminky.urs.cz/item/CS_URS_2024_01/944511211</t>
  </si>
  <si>
    <t>73</t>
  </si>
  <si>
    <t>944511811</t>
  </si>
  <si>
    <t>Síť ochranná zavěšená na konstrukci lešení z textilie z umělých vláken demontáž</t>
  </si>
  <si>
    <t>1301083026</t>
  </si>
  <si>
    <t>https://podminky.urs.cz/item/CS_URS_2024_01/944511811</t>
  </si>
  <si>
    <t>74</t>
  </si>
  <si>
    <t>944711112</t>
  </si>
  <si>
    <t>Stříška záchytná zřizovaná současně s lehkým nebo těžkým lešením šířky přes 1,5 do 2,0 m montáž</t>
  </si>
  <si>
    <t>1578228895</t>
  </si>
  <si>
    <t>https://podminky.urs.cz/item/CS_URS_2024_01/944711112</t>
  </si>
  <si>
    <t>75</t>
  </si>
  <si>
    <t>944711212</t>
  </si>
  <si>
    <t>Stříška záchytná zřizovaná současně s lehkým nebo těžkým lešením šířky přes 1,5 do 2,0 m příplatek k ceně za každý den použití</t>
  </si>
  <si>
    <t>1485568289</t>
  </si>
  <si>
    <t>https://podminky.urs.cz/item/CS_URS_2024_01/944711212</t>
  </si>
  <si>
    <t>8*150 'Přepočtené koeficientem množství</t>
  </si>
  <si>
    <t>76</t>
  </si>
  <si>
    <t>944711812</t>
  </si>
  <si>
    <t>Stříška záchytná zřizovaná současně s lehkým nebo těžkým lešením šířky přes 1,5 do 2,0 m demontáž</t>
  </si>
  <si>
    <t>-1562003173</t>
  </si>
  <si>
    <t>https://podminky.urs.cz/item/CS_URS_2024_01/944711812</t>
  </si>
  <si>
    <t>77</t>
  </si>
  <si>
    <t>953941611R1</t>
  </si>
  <si>
    <t>Uprava konstrukční a polohová konzoly pro vedení NN na fasádě</t>
  </si>
  <si>
    <t>800468035</t>
  </si>
  <si>
    <t>78</t>
  </si>
  <si>
    <t>953942121</t>
  </si>
  <si>
    <t>Osazování drobných kovových předmětů se zalitím maltou cementovou, do vysekaných kapes nebo připravených otvorů ochranných úhelníků</t>
  </si>
  <si>
    <t>1141847175</t>
  </si>
  <si>
    <t>https://podminky.urs.cz/item/CS_URS_2024_01/953942121</t>
  </si>
  <si>
    <t>79</t>
  </si>
  <si>
    <t>13011066</t>
  </si>
  <si>
    <t>úhelník ocelový rovnostranný jakost S235JR (11 375) 60x60x5mm</t>
  </si>
  <si>
    <t>1880810590</t>
  </si>
  <si>
    <t>0,00457*(0,80*2+2,80)</t>
  </si>
  <si>
    <t>0,02*1,2 'Přepočtené koeficientem množství</t>
  </si>
  <si>
    <t>80</t>
  </si>
  <si>
    <t>963012520</t>
  </si>
  <si>
    <t>Bourání stropů z desek nebo panelů železobetonových prefabrikovaných s dutinami z panelů, š. přes 300 mm tl. přes 140 mm</t>
  </si>
  <si>
    <t>-958705757</t>
  </si>
  <si>
    <t>https://podminky.urs.cz/item/CS_URS_2024_01/963012520</t>
  </si>
  <si>
    <t>1,20*1,2*0,32*1</t>
  </si>
  <si>
    <t>81</t>
  </si>
  <si>
    <t>965041321</t>
  </si>
  <si>
    <t>Bourání mazanin škvárobetonových tl. do 100 mm, plochy do 1 m2</t>
  </si>
  <si>
    <t>1467197153</t>
  </si>
  <si>
    <t>https://podminky.urs.cz/item/CS_URS_2024_01/965041321</t>
  </si>
  <si>
    <t>4,000*0,12 "Sokly pod kotli"</t>
  </si>
  <si>
    <t>82</t>
  </si>
  <si>
    <t>965041341</t>
  </si>
  <si>
    <t>Bourání mazanin škvárobetonových tl. do 100 mm, plochy přes 4 m2</t>
  </si>
  <si>
    <t>-790113411</t>
  </si>
  <si>
    <t>https://podminky.urs.cz/item/CS_URS_2024_01/965041341</t>
  </si>
  <si>
    <t>"okap chod"176,50*0,10</t>
  </si>
  <si>
    <t>83</t>
  </si>
  <si>
    <t>965042241</t>
  </si>
  <si>
    <t>Bourání mazanin betonových nebo z litého asfaltu tl. přes 100 mm, plochy přes 4 m2</t>
  </si>
  <si>
    <t>1668896785</t>
  </si>
  <si>
    <t>https://podminky.urs.cz/item/CS_URS_2024_01/965042241</t>
  </si>
  <si>
    <t>"podlaha-topný kanál"(4,50*1,50*0,18)</t>
  </si>
  <si>
    <t>84</t>
  </si>
  <si>
    <t>967031732</t>
  </si>
  <si>
    <t>Přisekání (špicování) plošné nebo rovných ostění zdiva z cihel pálených plošné, na maltu vápennou nebo vápenocementovou, tl. na maltu vápennou nebo vápenocementovou, tl. do 100 mm</t>
  </si>
  <si>
    <t>-1273989565</t>
  </si>
  <si>
    <t>https://podminky.urs.cz/item/CS_URS_2024_01/967031732</t>
  </si>
  <si>
    <t>342,55*0,60+96,95*0,45</t>
  </si>
  <si>
    <t>85</t>
  </si>
  <si>
    <t>968062375</t>
  </si>
  <si>
    <t>Vybourání dřevěných rámů oken s křídly, dveřních zárubní, vrat, stěn, ostění nebo obkladů rámů oken s křídly zdvojených, plochy do 2 m2</t>
  </si>
  <si>
    <t>230810774</t>
  </si>
  <si>
    <t>https://podminky.urs.cz/item/CS_URS_2024_01/968062375</t>
  </si>
  <si>
    <t>86</t>
  </si>
  <si>
    <t>968072455</t>
  </si>
  <si>
    <t>Vybourání kovových rámů oken s křídly, dveřních zárubní, vrat, stěn, ostění nebo obkladů dveřních zárubní, plochy do 2 m2</t>
  </si>
  <si>
    <t>1866980468</t>
  </si>
  <si>
    <t>https://podminky.urs.cz/item/CS_URS_2024_01/968072455</t>
  </si>
  <si>
    <t>"vchodové" 0,8*2+0,9*2</t>
  </si>
  <si>
    <t>87</t>
  </si>
  <si>
    <t>968072456</t>
  </si>
  <si>
    <t>Vybourání kovových rámů oken s křídly, dveřních zárubní, vrat, stěn, ostění nebo obkladů dveřních zárubní, plochy přes 2 m2</t>
  </si>
  <si>
    <t>-611612641</t>
  </si>
  <si>
    <t>https://podminky.urs.cz/item/CS_URS_2024_01/968072456</t>
  </si>
  <si>
    <t>1,7*2,65</t>
  </si>
  <si>
    <t>88</t>
  </si>
  <si>
    <t>971024561</t>
  </si>
  <si>
    <t>Vybourání otvorů ve zdivu základovém nebo nadzákladovém kamenném, smíšeném kamenném, na maltu vápennou nebo vápenocementovou, plochy do 1 m2, tl. do 600 mm</t>
  </si>
  <si>
    <t>2079840669</t>
  </si>
  <si>
    <t>https://podminky.urs.cz/item/CS_URS_2024_01/971024561</t>
  </si>
  <si>
    <t>"prostupy vzt" 10,70*0,60</t>
  </si>
  <si>
    <t>89</t>
  </si>
  <si>
    <t>971033251</t>
  </si>
  <si>
    <t>Vybourání otvorů ve zdivu základovém nebo nadzákladovém z cihel, tvárnic, příčkovek z cihel pálených na maltu vápennou nebo vápenocementovou plochy do 0,0225 m2, tl. do 450 mm</t>
  </si>
  <si>
    <t>2128710152</t>
  </si>
  <si>
    <t>https://podminky.urs.cz/item/CS_URS_2024_01/971033251</t>
  </si>
  <si>
    <t>"pro podepření u základu"</t>
  </si>
  <si>
    <t>90</t>
  </si>
  <si>
    <t>972055341</t>
  </si>
  <si>
    <t>Vybourání otvorů ve stropech nebo klenbách železobetonových ve stropech z dutých prefabrikátů, plochy do 0,25 m2, tl. přes 120 mm</t>
  </si>
  <si>
    <t>348527054</t>
  </si>
  <si>
    <t>https://podminky.urs.cz/item/CS_URS_2024_01/972055341</t>
  </si>
  <si>
    <t>2 "vzt"</t>
  </si>
  <si>
    <t>91</t>
  </si>
  <si>
    <t>975011351</t>
  </si>
  <si>
    <t>Podpěrné dřevení při podezdívání základového zdiva při výšce vyzdívky do 2 m, při tl. zdiva přes 450 do 600 mm a délce podchycení přes 3 do 5 m</t>
  </si>
  <si>
    <t>-962642607</t>
  </si>
  <si>
    <t>https://podminky.urs.cz/item/CS_URS_2024_01/975011351</t>
  </si>
  <si>
    <t>4,0*4</t>
  </si>
  <si>
    <t>92</t>
  </si>
  <si>
    <t>977151114</t>
  </si>
  <si>
    <t>Jádrové vrty diamantovými korunkami do stavebních materiálů (železobetonu, betonu, cihel, obkladů, dlažeb, kamene) průměru přes 50 do 60 mm</t>
  </si>
  <si>
    <t>47619663</t>
  </si>
  <si>
    <t>https://podminky.urs.cz/item/CS_URS_2024_01/977151114</t>
  </si>
  <si>
    <t>"výměna strop vzt" 0,32*4*1</t>
  </si>
  <si>
    <t>93</t>
  </si>
  <si>
    <t>977211112</t>
  </si>
  <si>
    <t>Řezání konstrukcí stěnovou pilou betonových nebo železobetonových průměru řezané výztuže do 16 mm hloubka řezu přes 200 do 350 mm</t>
  </si>
  <si>
    <t>-404540319</t>
  </si>
  <si>
    <t>https://podminky.urs.cz/item/CS_URS_2024_01/977211112</t>
  </si>
  <si>
    <t>"výměna strop autodílna" 1,20*2*1</t>
  </si>
  <si>
    <t>94</t>
  </si>
  <si>
    <t>985211111</t>
  </si>
  <si>
    <t>Vyklínování uvolněných kamenů zdiva úlomky kamene, popřípadě cihel délky spáry na 1 m2 upravované plochy do 6 m</t>
  </si>
  <si>
    <t>731974867</t>
  </si>
  <si>
    <t>https://podminky.urs.cz/item/CS_URS_2024_01/985211111</t>
  </si>
  <si>
    <t>95</t>
  </si>
  <si>
    <t>985223112</t>
  </si>
  <si>
    <t>Přezdívání zdiva do aktivované malty cihelného, objemu přes 3 m3</t>
  </si>
  <si>
    <t>767580283</t>
  </si>
  <si>
    <t>https://podminky.urs.cz/item/CS_URS_2024_01/985223112</t>
  </si>
  <si>
    <t>"sokl uliční fas" 43,85*0,45*0,30</t>
  </si>
  <si>
    <t>96</t>
  </si>
  <si>
    <t>59515004</t>
  </si>
  <si>
    <t>cihla plná betonová P10 290x140x65mm</t>
  </si>
  <si>
    <t>560890856</t>
  </si>
  <si>
    <t>5,92*320,25 'Přepočtené koeficientem množství</t>
  </si>
  <si>
    <t>997</t>
  </si>
  <si>
    <t>Přesun sutě</t>
  </si>
  <si>
    <t>97</t>
  </si>
  <si>
    <t>997013111</t>
  </si>
  <si>
    <t>Vnitrostaveništní doprava suti a vybouraných hmot vodorovně do 50 m s naložením základní pro budovy a haly výšky do 6 m</t>
  </si>
  <si>
    <t>349740384</t>
  </si>
  <si>
    <t>https://podminky.urs.cz/item/CS_URS_2024_01/997013111</t>
  </si>
  <si>
    <t>98</t>
  </si>
  <si>
    <t>997013509</t>
  </si>
  <si>
    <t>Odvoz suti a vybouraných hmot na skládku nebo meziskládku se složením, na vzdálenost Příplatek k ceně za každý další započatý 1 km přes 1 km</t>
  </si>
  <si>
    <t>714368316</t>
  </si>
  <si>
    <t>https://podminky.urs.cz/item/CS_URS_2024_01/997013509</t>
  </si>
  <si>
    <t>117,597*5 'Přepočtené koeficientem množství</t>
  </si>
  <si>
    <t>99</t>
  </si>
  <si>
    <t>997013511</t>
  </si>
  <si>
    <t>Odvoz suti a vybouraných hmot z meziskládky na skládku s naložením a se složením, na vzdálenost do 1 km</t>
  </si>
  <si>
    <t>-105561566</t>
  </si>
  <si>
    <t>https://podminky.urs.cz/item/CS_URS_2024_01/997013511</t>
  </si>
  <si>
    <t>100</t>
  </si>
  <si>
    <t>997013812</t>
  </si>
  <si>
    <t>Poplatek za uložení stavebního odpadu na skládce (skládkovné) z materiálů na bázi sádry zatříděného do Katalogu odpadů pod kódem 17 08 02</t>
  </si>
  <si>
    <t>635049245</t>
  </si>
  <si>
    <t>https://podminky.urs.cz/item/CS_URS_2024_01/997013812</t>
  </si>
  <si>
    <t>101</t>
  </si>
  <si>
    <t>997013814</t>
  </si>
  <si>
    <t>Poplatek za uložení stavebního odpadu na skládce (skládkovné) z izolačních materiálů zatříděného do Katalogu odpadů pod kódem 17 06 04</t>
  </si>
  <si>
    <t>-422426839</t>
  </si>
  <si>
    <t>https://podminky.urs.cz/item/CS_URS_2024_01/997013814</t>
  </si>
  <si>
    <t>102</t>
  </si>
  <si>
    <t>997013861</t>
  </si>
  <si>
    <t>Poplatek za uložení stavebního odpadu na recyklační skládce (skládkovné) z prostého betonu zatříděného do Katalogu odpadů pod kódem 17 01 01</t>
  </si>
  <si>
    <t>-414476209</t>
  </si>
  <si>
    <t>https://podminky.urs.cz/item/CS_URS_2024_01/997013861</t>
  </si>
  <si>
    <t>103</t>
  </si>
  <si>
    <t>997013873</t>
  </si>
  <si>
    <t>-292722853</t>
  </si>
  <si>
    <t>https://podminky.urs.cz/item/CS_URS_2024_01/997013873</t>
  </si>
  <si>
    <t>998</t>
  </si>
  <si>
    <t>Přesun hmot</t>
  </si>
  <si>
    <t>104</t>
  </si>
  <si>
    <t>998011001</t>
  </si>
  <si>
    <t>Přesun hmot pro budovy občanské výstavby, bydlení, výrobu a služby s nosnou svislou konstrukcí zděnou z cihel, tvárnic nebo kamene vodorovná dopravní vzdálenost do 100 m základní pro budovy výšky do 6 m</t>
  </si>
  <si>
    <t>716560577</t>
  </si>
  <si>
    <t>https://podminky.urs.cz/item/CS_URS_2024_01/998011001</t>
  </si>
  <si>
    <t>PSV</t>
  </si>
  <si>
    <t>Práce a dodávky PSV</t>
  </si>
  <si>
    <t>712</t>
  </si>
  <si>
    <t>Povlakové krytiny</t>
  </si>
  <si>
    <t>105</t>
  </si>
  <si>
    <t>712391172</t>
  </si>
  <si>
    <t>Provedení povlakové krytiny střech plochých do 10° -ostatní práce provedení vrstvy textilní ochranné</t>
  </si>
  <si>
    <t>-41377852</t>
  </si>
  <si>
    <t>https://podminky.urs.cz/item/CS_URS_2024_01/712391172</t>
  </si>
  <si>
    <t>106</t>
  </si>
  <si>
    <t>69311006</t>
  </si>
  <si>
    <t>geotextilie tkaná separační, filtrační, výztužná PP pevnost v tahu 15kN/m</t>
  </si>
  <si>
    <t>1349350549</t>
  </si>
  <si>
    <t>80*1,155 'Přepočtené koeficientem množství</t>
  </si>
  <si>
    <t>107</t>
  </si>
  <si>
    <t>998712101</t>
  </si>
  <si>
    <t>Přesun hmot pro povlakové krytiny stanovený z hmotnosti přesunovaného materiálu vodorovná dopravní vzdálenost do 50 m základní v objektech výšky do 6 m</t>
  </si>
  <si>
    <t>-1344169931</t>
  </si>
  <si>
    <t>https://podminky.urs.cz/item/CS_URS_2024_01/998712101</t>
  </si>
  <si>
    <t>713</t>
  </si>
  <si>
    <t>Izolace tepelné</t>
  </si>
  <si>
    <t>108</t>
  </si>
  <si>
    <t>713111126</t>
  </si>
  <si>
    <t>Montáž tepelné izolace stropů rohožemi, pásy, dílci, deskami, bloky (izolační materiál ve specifikaci) rovných spodem lepením bodově</t>
  </si>
  <si>
    <t>-1264062187</t>
  </si>
  <si>
    <t>https://podminky.urs.cz/item/CS_URS_2024_01/713111126</t>
  </si>
  <si>
    <t>Poznámka k položce:_x000d_
Vrchní část markýzy</t>
  </si>
  <si>
    <t>109</t>
  </si>
  <si>
    <t>28376073</t>
  </si>
  <si>
    <t>deska EPS grafitová fasádní λ=0,030-0,031 tl 50mm</t>
  </si>
  <si>
    <t>1642471275</t>
  </si>
  <si>
    <t>4,5*1,05 'Přepočtené koeficientem množství</t>
  </si>
  <si>
    <t>110</t>
  </si>
  <si>
    <t>713111127</t>
  </si>
  <si>
    <t>Montáž tepelné izolace stropů rohožemi, pásy, dílci, deskami, bloky (izolační materiál ve specifikaci) rovných spodem lepením celoplošně</t>
  </si>
  <si>
    <t>1978838873</t>
  </si>
  <si>
    <t>https://podminky.urs.cz/item/CS_URS_2024_01/713111127</t>
  </si>
  <si>
    <t>3,00*1,50 "arkýza spodní plocha"</t>
  </si>
  <si>
    <t>111</t>
  </si>
  <si>
    <t>-15208582</t>
  </si>
  <si>
    <t>112</t>
  </si>
  <si>
    <t>713120823</t>
  </si>
  <si>
    <t>Odstranění tepelné izolace podlah z rohoží, pásů, dílců, desek, bloků podlah volně kladených nebo mezi trámy z polystyrenu, tloušťka izolace suchého, tloušťka izolace přes 100 mm</t>
  </si>
  <si>
    <t>-629320561</t>
  </si>
  <si>
    <t>https://podminky.urs.cz/item/CS_URS_2024_01/713120823</t>
  </si>
  <si>
    <t>113</t>
  </si>
  <si>
    <t>998713101</t>
  </si>
  <si>
    <t>Přesun hmot pro izolace tepelné stanovený z hmotnosti přesunovaného materiálu vodorovná dopravní vzdálenost do 50 m s užitím mechanizace v objektech výšky do 6 m</t>
  </si>
  <si>
    <t>-2117594347</t>
  </si>
  <si>
    <t>https://podminky.urs.cz/item/CS_URS_2024_01/998713101</t>
  </si>
  <si>
    <t>715</t>
  </si>
  <si>
    <t>Izolace proti chemickým vlivům</t>
  </si>
  <si>
    <t>114</t>
  </si>
  <si>
    <t>715101813</t>
  </si>
  <si>
    <t>Odstranění izolací v ploše přes 1 m2 fólií</t>
  </si>
  <si>
    <t>-895072193</t>
  </si>
  <si>
    <t>https://podminky.urs.cz/item/CS_URS_2024_01/715101813</t>
  </si>
  <si>
    <t>115</t>
  </si>
  <si>
    <t>998715101</t>
  </si>
  <si>
    <t>Přesun hmot pro izolace proti chemickým vlivům stanovený z hmotnosti přesunovaného materiálu vodorovná dopravní vzdálenost do 50 m základní v objektech výšky do 6 m</t>
  </si>
  <si>
    <t>640836300</t>
  </si>
  <si>
    <t>https://podminky.urs.cz/item/CS_URS_2024_01/998715101</t>
  </si>
  <si>
    <t>733</t>
  </si>
  <si>
    <t>Ústřední vytápění - rozvodné potrubí</t>
  </si>
  <si>
    <t>116</t>
  </si>
  <si>
    <t>733110806</t>
  </si>
  <si>
    <t>Demontáž potrubí z trubek ocelových závitových DN přes 15 do 32</t>
  </si>
  <si>
    <t>-587996338</t>
  </si>
  <si>
    <t>https://podminky.urs.cz/item/CS_URS_2024_01/733110806</t>
  </si>
  <si>
    <t>115*2,86 'Přepočtené koeficientem množství</t>
  </si>
  <si>
    <t>117</t>
  </si>
  <si>
    <t>733390447</t>
  </si>
  <si>
    <t>Vložky těsnicí pro potrubí do prostupových vývrtů nebo pažnic DN 150, průměru potrubí d 110</t>
  </si>
  <si>
    <t>1420076443</t>
  </si>
  <si>
    <t>https://podminky.urs.cz/item/CS_URS_2024_01/733390447</t>
  </si>
  <si>
    <t>118</t>
  </si>
  <si>
    <t>733390447R1</t>
  </si>
  <si>
    <t xml:space="preserve"> pažnice DN 150, průměru potrubí d 110</t>
  </si>
  <si>
    <t>-1730526351</t>
  </si>
  <si>
    <t>119</t>
  </si>
  <si>
    <t>733390447R2</t>
  </si>
  <si>
    <t>Těsnící člen pažnice</t>
  </si>
  <si>
    <t>-1350708935</t>
  </si>
  <si>
    <t>120</t>
  </si>
  <si>
    <t>998733101</t>
  </si>
  <si>
    <t>Přesun hmot pro rozvody potrubí stanovený z hmotnosti přesunovaného materiálu vodorovná dopravní vzdálenost do 50 m základní v objektech výšky do 6 m</t>
  </si>
  <si>
    <t>1468569895</t>
  </si>
  <si>
    <t>https://podminky.urs.cz/item/CS_URS_2024_01/998733101</t>
  </si>
  <si>
    <t>741</t>
  </si>
  <si>
    <t>Elektroinstalace - silnoproud</t>
  </si>
  <si>
    <t>121</t>
  </si>
  <si>
    <t>741420001</t>
  </si>
  <si>
    <t>Montáž hromosvodného vedení svodových drátů nebo lan s podpěrami, Ø do 10 mm</t>
  </si>
  <si>
    <t>-891026635</t>
  </si>
  <si>
    <t>https://podminky.urs.cz/item/CS_URS_2024_01/741420001</t>
  </si>
  <si>
    <t>122</t>
  </si>
  <si>
    <t>741420001R1</t>
  </si>
  <si>
    <t>Demontáž svodů hrom vedení na fasádě a jejich zpětná montáž po provedení ETICS</t>
  </si>
  <si>
    <t>1917096063</t>
  </si>
  <si>
    <t>762</t>
  </si>
  <si>
    <t>Konstrukce tesařské</t>
  </si>
  <si>
    <t>123</t>
  </si>
  <si>
    <t>762341022</t>
  </si>
  <si>
    <t>Bednění střech střech rovných sklonu do 60° s vyřezáním otvorů z dřevoštěpkových desek OSB šroubovaných na krokve na pero a drážku, tloušťky desky 12 mm</t>
  </si>
  <si>
    <t>1982144042</t>
  </si>
  <si>
    <t>https://podminky.urs.cz/item/CS_URS_2024_01/762341022</t>
  </si>
  <si>
    <t>4,500"markýza"</t>
  </si>
  <si>
    <t>124</t>
  </si>
  <si>
    <t>762341811</t>
  </si>
  <si>
    <t>Demontáž bednění a laťování bednění střech rovných, obloukových, sklonu do 60° se všemi nadstřešními konstrukcemi z prken hrubých, hoblovaných tl. do 32 mm</t>
  </si>
  <si>
    <t>-1468434350</t>
  </si>
  <si>
    <t>https://podminky.urs.cz/item/CS_URS_2024_01/762341811</t>
  </si>
  <si>
    <t>3,00*1,50 "markýza"</t>
  </si>
  <si>
    <t>125</t>
  </si>
  <si>
    <t>998762101</t>
  </si>
  <si>
    <t>Přesun hmot pro konstrukce tesařské stanovený z hmotnosti přesunovaného materiálu vodorovná dopravní vzdálenost do 50 m základní v objektech výšky do 6 m</t>
  </si>
  <si>
    <t>-443464006</t>
  </si>
  <si>
    <t>https://podminky.urs.cz/item/CS_URS_2024_01/998762101</t>
  </si>
  <si>
    <t>763</t>
  </si>
  <si>
    <t>Konstrukce suché výstavby</t>
  </si>
  <si>
    <t>126</t>
  </si>
  <si>
    <t>763131411</t>
  </si>
  <si>
    <t>Podhled ze sádrokartonových desek dvouvrstvá zavěšená spodní konstrukce z ocelových profilů CD, UD jednoduše opláštěná deskou standardní A, tl. 12,5 mm, bez izolace</t>
  </si>
  <si>
    <t>-1989952060</t>
  </si>
  <si>
    <t>https://podminky.urs.cz/item/CS_URS_2024_01/763131411</t>
  </si>
  <si>
    <t>127</t>
  </si>
  <si>
    <t>763131911R1</t>
  </si>
  <si>
    <t>Oprava kce střechy a podhledu po odstranění komínových těles</t>
  </si>
  <si>
    <t>-610037378</t>
  </si>
  <si>
    <t>128</t>
  </si>
  <si>
    <t>763164811</t>
  </si>
  <si>
    <t>Demontáž podkroví ze sádrokartonových desek obkladu sádrokartonovými deskami na dřevěné konstrukci, opláštění jednoduché</t>
  </si>
  <si>
    <t>422974809</t>
  </si>
  <si>
    <t>https://podminky.urs.cz/item/CS_URS_2024_01/763164811</t>
  </si>
  <si>
    <t xml:space="preserve">"oplaštění rozvodů UT podkroví" </t>
  </si>
  <si>
    <t>115,00*0,55*0,40</t>
  </si>
  <si>
    <t>129</t>
  </si>
  <si>
    <t>763264541</t>
  </si>
  <si>
    <t>Obklad ocelových nosníků sádrovláknitými deskami bez spodní konstrukce uzavřeného tvaru rozvinuté šíře přes 0,5 m do 0,75 m, opláštění deskou protipožární tl. 12,5 mm</t>
  </si>
  <si>
    <t>-1418831055</t>
  </si>
  <si>
    <t>https://podminky.urs.cz/item/CS_URS_2024_01/763264541</t>
  </si>
  <si>
    <t>130</t>
  </si>
  <si>
    <t>998763100</t>
  </si>
  <si>
    <t>Přesun hmot pro dřevostavby stanovený z hmotnosti přesunovaného materiálu vodorovná dopravní vzdálenost do 50 m základní v objektech výšky do 6 m</t>
  </si>
  <si>
    <t>272660746</t>
  </si>
  <si>
    <t>https://podminky.urs.cz/item/CS_URS_2024_01/998763100</t>
  </si>
  <si>
    <t>764</t>
  </si>
  <si>
    <t>Konstrukce klempířské</t>
  </si>
  <si>
    <t>131</t>
  </si>
  <si>
    <t>764001821</t>
  </si>
  <si>
    <t>Demontáž klempířských konstrukcí krytiny ze svitků nebo tabulí do suti</t>
  </si>
  <si>
    <t>1326351635</t>
  </si>
  <si>
    <t>https://podminky.urs.cz/item/CS_URS_2024_01/764001821</t>
  </si>
  <si>
    <t>3*1,5"markýza vchod</t>
  </si>
  <si>
    <t>132</t>
  </si>
  <si>
    <t>764001901R1</t>
  </si>
  <si>
    <t>Oprava střešní krytiny po odstranění komínovch těles</t>
  </si>
  <si>
    <t>-2059316669</t>
  </si>
  <si>
    <t>133</t>
  </si>
  <si>
    <t>764002851</t>
  </si>
  <si>
    <t>Demontáž klempířských konstrukcí oplechování parapetů do suti</t>
  </si>
  <si>
    <t>164926790</t>
  </si>
  <si>
    <t>https://podminky.urs.cz/item/CS_URS_2024_01/764002851</t>
  </si>
  <si>
    <t>134</t>
  </si>
  <si>
    <t>764004801</t>
  </si>
  <si>
    <t>Demontáž klempířských konstrukcí žlabu podokapního do suti</t>
  </si>
  <si>
    <t>-6048937</t>
  </si>
  <si>
    <t>https://podminky.urs.cz/item/CS_URS_2024_01/764004801</t>
  </si>
  <si>
    <t>6,0 "markyza"</t>
  </si>
  <si>
    <t>135</t>
  </si>
  <si>
    <t>764004861</t>
  </si>
  <si>
    <t>Demontáž klempířských konstrukcí svodu do suti</t>
  </si>
  <si>
    <t>-329468373</t>
  </si>
  <si>
    <t>https://podminky.urs.cz/item/CS_URS_2024_01/764004861</t>
  </si>
  <si>
    <t>4*7,0</t>
  </si>
  <si>
    <t>136</t>
  </si>
  <si>
    <t>764011611</t>
  </si>
  <si>
    <t>Podkladní plech z pozinkovaného plechu s povrchovou úpravou rš 150 mm</t>
  </si>
  <si>
    <t>-1696181337</t>
  </si>
  <si>
    <t>https://podminky.urs.cz/item/CS_URS_2024_01/764011611</t>
  </si>
  <si>
    <t>6,00 "markýza"</t>
  </si>
  <si>
    <t>137</t>
  </si>
  <si>
    <t>764111641</t>
  </si>
  <si>
    <t>Krytina ze svitků, ze šablon nebo taškových tabulí z pozinkovaného plechu s povrchovou úpravou s úpravou u okapů, prostupů a výčnělků střechy rovné drážkováním ze svitků do rš 670 mm, sklon střechy do 30°</t>
  </si>
  <si>
    <t>1756427471</t>
  </si>
  <si>
    <t>https://podminky.urs.cz/item/CS_URS_2024_01/764111641</t>
  </si>
  <si>
    <t>4,500 "markýza"</t>
  </si>
  <si>
    <t>138</t>
  </si>
  <si>
    <t>764211633</t>
  </si>
  <si>
    <t>Oplechování střešních prvků z pozinkovaného plechu s povrchovou úpravou hřebene nevětraného s použitím hřebenového plechu rš 250 mm</t>
  </si>
  <si>
    <t>-1212601210</t>
  </si>
  <si>
    <t>https://podminky.urs.cz/item/CS_URS_2024_01/764211633</t>
  </si>
  <si>
    <t>3,750 "markýza"</t>
  </si>
  <si>
    <t>139</t>
  </si>
  <si>
    <t>764216644</t>
  </si>
  <si>
    <t>Oplechování parapetů z pozinkovaného plechu s povrchovou úpravou rovných celoplošně lepené, bez rohů rš 330 mm</t>
  </si>
  <si>
    <t>-198173354</t>
  </si>
  <si>
    <t>https://podminky.urs.cz/item/CS_URS_2024_01/764216644</t>
  </si>
  <si>
    <t>1,20*17</t>
  </si>
  <si>
    <t>2,50*13</t>
  </si>
  <si>
    <t>1,25*1</t>
  </si>
  <si>
    <t>1,20*2</t>
  </si>
  <si>
    <t>1,70*1</t>
  </si>
  <si>
    <t>4,50*2</t>
  </si>
  <si>
    <t>1,20*22</t>
  </si>
  <si>
    <t>1,20*1</t>
  </si>
  <si>
    <t>1,05*2</t>
  </si>
  <si>
    <t>140</t>
  </si>
  <si>
    <t>764311613</t>
  </si>
  <si>
    <t>Lemování zdí z pozinkovaného plechu s povrchovou úpravou boční nebo horní rovné, střech s krytinou skládanou mimo prejzovou rš 250 mm</t>
  </si>
  <si>
    <t>632242891</t>
  </si>
  <si>
    <t>https://podminky.urs.cz/item/CS_URS_2024_01/764311613</t>
  </si>
  <si>
    <t>141</t>
  </si>
  <si>
    <t>764511601</t>
  </si>
  <si>
    <t>Žlab podokapní z pozinkovaného plechu s povrchovou úpravou včetně háků a čel půlkruhový do rš 280 mm</t>
  </si>
  <si>
    <t>933056440</t>
  </si>
  <si>
    <t>https://podminky.urs.cz/item/CS_URS_2024_01/764511601</t>
  </si>
  <si>
    <t>6,000 "markýza"</t>
  </si>
  <si>
    <t>142</t>
  </si>
  <si>
    <t>764518621</t>
  </si>
  <si>
    <t>Svod z pozinkovaného plechu s upraveným povrchem včetně objímek, kolen a odskoků kruhový, průměru do 90 mm</t>
  </si>
  <si>
    <t>1214650960</t>
  </si>
  <si>
    <t>https://podminky.urs.cz/item/CS_URS_2024_01/764518621</t>
  </si>
  <si>
    <t>3,5 "markýza"</t>
  </si>
  <si>
    <t>143</t>
  </si>
  <si>
    <t>764518623</t>
  </si>
  <si>
    <t>Svod z pozinkovaného plechu s upraveným povrchem včetně objímek, kolen a odskoků kruhový, průměru 120 mm</t>
  </si>
  <si>
    <t>-126509525</t>
  </si>
  <si>
    <t>https://podminky.urs.cz/item/CS_URS_2024_01/764518623</t>
  </si>
  <si>
    <t>144</t>
  </si>
  <si>
    <t>998764101</t>
  </si>
  <si>
    <t>Přesun hmot pro konstrukce klempířské stanovený z hmotnosti přesunovaného materiálu vodorovná dopravní vzdálenost do 50 m základní v objektech výšky do 6 m</t>
  </si>
  <si>
    <t>-242506378</t>
  </si>
  <si>
    <t>https://podminky.urs.cz/item/CS_URS_2024_01/998764101</t>
  </si>
  <si>
    <t>766</t>
  </si>
  <si>
    <t>Konstrukce truhlářské</t>
  </si>
  <si>
    <t>145</t>
  </si>
  <si>
    <t>766622132</t>
  </si>
  <si>
    <t>Montáž oken plastových včetně montáže rámu plochy přes 1 m2 otevíravých do zdiva, výšky přes 1,5 do 2,5 m</t>
  </si>
  <si>
    <t>2094608961</t>
  </si>
  <si>
    <t>https://podminky.urs.cz/item/CS_URS_2024_01/766622132</t>
  </si>
  <si>
    <t>146</t>
  </si>
  <si>
    <t>61140053</t>
  </si>
  <si>
    <t>okno plastové otevíravé/sklopné dvojsklo přes plochu 1m2 v 1,5-2,5m</t>
  </si>
  <si>
    <t>-407949392</t>
  </si>
  <si>
    <t>Poznámka k položce:_x000d_
povrch dekor - historická budova_x000d_
nové přístavby odstín antracit</t>
  </si>
  <si>
    <t>147</t>
  </si>
  <si>
    <t>766629213</t>
  </si>
  <si>
    <t>Montáž oken dřevěných Příplatek k cenám za izolaci mezi ostěním a rámem okna při rovném ostění, připojovací spára tl. do 15 mm, fólie</t>
  </si>
  <si>
    <t>-409902906</t>
  </si>
  <si>
    <t>https://podminky.urs.cz/item/CS_URS_2024_01/766629213</t>
  </si>
  <si>
    <t>342,50+99,95</t>
  </si>
  <si>
    <t>148</t>
  </si>
  <si>
    <t>766629214</t>
  </si>
  <si>
    <t>Montáž oken dřevěných Příplatek k cenám za izolaci mezi ostěním a rámem okna při rovném ostění, připojovací spára tl. do 15 mm, páska</t>
  </si>
  <si>
    <t>-613522352</t>
  </si>
  <si>
    <t>https://podminky.urs.cz/item/CS_URS_2024_01/766629214</t>
  </si>
  <si>
    <t>149</t>
  </si>
  <si>
    <t>766694126</t>
  </si>
  <si>
    <t>Montáž ostatních truhlářských konstrukcí parapetních desek dřevěných nebo plastových šířky přes 300 mm</t>
  </si>
  <si>
    <t>48965092</t>
  </si>
  <si>
    <t>https://podminky.urs.cz/item/CS_URS_2024_01/766694126</t>
  </si>
  <si>
    <t>150</t>
  </si>
  <si>
    <t>60794109</t>
  </si>
  <si>
    <t>parapet dřevotřískový vnitřní povrch laminátový š 600mm</t>
  </si>
  <si>
    <t>-131960486</t>
  </si>
  <si>
    <t>151</t>
  </si>
  <si>
    <t>766821131</t>
  </si>
  <si>
    <t>Montáž nábytku vestavěného dílu boku nebo mezistěny</t>
  </si>
  <si>
    <t>2035901957</t>
  </si>
  <si>
    <t>https://podminky.urs.cz/item/CS_URS_2024_01/766821131</t>
  </si>
  <si>
    <t>152</t>
  </si>
  <si>
    <t>60722256</t>
  </si>
  <si>
    <t>deska dřevotřísková surová 2070x2800mm tl 25mm</t>
  </si>
  <si>
    <t>1029974884</t>
  </si>
  <si>
    <t>153</t>
  </si>
  <si>
    <t>766821132</t>
  </si>
  <si>
    <t>Montáž nábytku vestavěného dílu zadního</t>
  </si>
  <si>
    <t>1459271909</t>
  </si>
  <si>
    <t>https://podminky.urs.cz/item/CS_URS_2024_01/766821132</t>
  </si>
  <si>
    <t>154</t>
  </si>
  <si>
    <t>443097980</t>
  </si>
  <si>
    <t>155</t>
  </si>
  <si>
    <t>766821142</t>
  </si>
  <si>
    <t>Montáž nábytku vestavěného dveří otvíravých</t>
  </si>
  <si>
    <t>-1287880247</t>
  </si>
  <si>
    <t>https://podminky.urs.cz/item/CS_URS_2024_01/766821142</t>
  </si>
  <si>
    <t>156</t>
  </si>
  <si>
    <t>60722256R1</t>
  </si>
  <si>
    <t>Dveře pro vestavěno skříň/ kryt VZT 1000/2000mm, kování / zámek</t>
  </si>
  <si>
    <t>-667391166</t>
  </si>
  <si>
    <t>157</t>
  </si>
  <si>
    <t>998766101</t>
  </si>
  <si>
    <t>Přesun hmot pro konstrukce truhlářské stanovený z hmotnosti přesunovaného materiálu vodorovná dopravní vzdálenost do 50 m základní v objektech výšky do 6 m</t>
  </si>
  <si>
    <t>-1020751885</t>
  </si>
  <si>
    <t>https://podminky.urs.cz/item/CS_URS_2024_01/998766101</t>
  </si>
  <si>
    <t>767</t>
  </si>
  <si>
    <t>Konstrukce zámečnické</t>
  </si>
  <si>
    <t>158</t>
  </si>
  <si>
    <t>767161111</t>
  </si>
  <si>
    <t>Montáž zábradlí rovného z trubek nebo tenkostěnných profilů do zdiva, hmotnosti 1 m zábradlí do 20 kg</t>
  </si>
  <si>
    <t>-1717747762</t>
  </si>
  <si>
    <t>https://podminky.urs.cz/item/CS_URS_2024_01/767161111</t>
  </si>
  <si>
    <t>159</t>
  </si>
  <si>
    <t>54889030</t>
  </si>
  <si>
    <t>uchycení madla na zeď nerezové D 42,4mm</t>
  </si>
  <si>
    <t>-1978307183</t>
  </si>
  <si>
    <t>160</t>
  </si>
  <si>
    <t>54889030R1</t>
  </si>
  <si>
    <t>Madlo nerezové D 42,4</t>
  </si>
  <si>
    <t>1648287396</t>
  </si>
  <si>
    <t>161</t>
  </si>
  <si>
    <t>767161811</t>
  </si>
  <si>
    <t>Demontáž zábradlí do suti rovného rozebíratelný spoj hmotnosti 1 m zábradlí do 20 kg</t>
  </si>
  <si>
    <t>-867282195</t>
  </si>
  <si>
    <t>https://podminky.urs.cz/item/CS_URS_2024_01/767161811</t>
  </si>
  <si>
    <t>162</t>
  </si>
  <si>
    <t>767416411</t>
  </si>
  <si>
    <t>Montáž lehkých obvodových plášťů doplňky skleněná markýza nad vstupy bodově uchycená</t>
  </si>
  <si>
    <t>-522239042</t>
  </si>
  <si>
    <t>https://podminky.urs.cz/item/CS_URS_2024_01/767416411</t>
  </si>
  <si>
    <t>"3 x vchod" 1,50*1,50*3</t>
  </si>
  <si>
    <t>163</t>
  </si>
  <si>
    <t>63437001</t>
  </si>
  <si>
    <t>stříška vchodová rovná, kotvená pomocí konzol, nerezový rám, výplň vrstvené bezpečnostní sklo 1600x900mm</t>
  </si>
  <si>
    <t>-1207333887</t>
  </si>
  <si>
    <t>164</t>
  </si>
  <si>
    <t>767640111</t>
  </si>
  <si>
    <t>Montáž dveří ocelových nebo hliníkových vchodových jednokřídlových bez nadsvětlíku</t>
  </si>
  <si>
    <t>1181937779</t>
  </si>
  <si>
    <t>https://podminky.urs.cz/item/CS_URS_2024_01/767640111</t>
  </si>
  <si>
    <t>0,80*2,00</t>
  </si>
  <si>
    <t>0,90*2,0*2</t>
  </si>
  <si>
    <t>1,75*2,65</t>
  </si>
  <si>
    <t>165</t>
  </si>
  <si>
    <t>55341330</t>
  </si>
  <si>
    <t>dveře jednokřídlé Al plné max rozměru otvoru 2,42m2 bezpečnostní třídy RC2</t>
  </si>
  <si>
    <t>964909280</t>
  </si>
  <si>
    <t>Poznámka k položce:_x000d_
D.1.11 L_x000d_
D.1.53 L_x000d_
D 2.01 L_x000d_
D.2.02 L_x000d_
odstín antracit</t>
  </si>
  <si>
    <t>166</t>
  </si>
  <si>
    <t>767640221</t>
  </si>
  <si>
    <t>Montáž dveří ocelových nebo hliníkových vchodových dvoukřídlové bez nadsvětlíku</t>
  </si>
  <si>
    <t>-1056505962</t>
  </si>
  <si>
    <t>https://podminky.urs.cz/item/CS_URS_2024_01/767640221</t>
  </si>
  <si>
    <t>167</t>
  </si>
  <si>
    <t>55341333</t>
  </si>
  <si>
    <t>dveře dvoukřídlé Al plné max rozměru otvoru 4,84m2 bezpečnostní třídy RC2</t>
  </si>
  <si>
    <t>1889030727</t>
  </si>
  <si>
    <t>Poznámka k položce:_x000d_
U=1,20W/m2*K_x000d_
odstín antracit</t>
  </si>
  <si>
    <t>"Vr1" 3,20*2,70</t>
  </si>
  <si>
    <t>"Vr2" 2,70*3,0</t>
  </si>
  <si>
    <t>168</t>
  </si>
  <si>
    <t>767646411</t>
  </si>
  <si>
    <t>Montáž revizních dveří a dvířek hliníkových, ocelových nebo plastových s rámem jednokřídlových, plochy do 0,5 m2</t>
  </si>
  <si>
    <t>2116320571</t>
  </si>
  <si>
    <t>https://podminky.urs.cz/item/CS_URS_2024_01/767646411</t>
  </si>
  <si>
    <t>"HUP" 1</t>
  </si>
  <si>
    <t>169</t>
  </si>
  <si>
    <t>55343513</t>
  </si>
  <si>
    <t>dvířka na hlavní uzávěr plynu nerez HUP 600x600mm</t>
  </si>
  <si>
    <t>142086978</t>
  </si>
  <si>
    <t>170</t>
  </si>
  <si>
    <t>767646431</t>
  </si>
  <si>
    <t>Montáž revizních dveří a dvířek hliníkových, ocelových nebo plastových s rámem dvoukřídlových, plochy do 1 m2</t>
  </si>
  <si>
    <t>-604501643</t>
  </si>
  <si>
    <t>https://podminky.urs.cz/item/CS_URS_2024_01/767646431</t>
  </si>
  <si>
    <t>"el skríň" 1</t>
  </si>
  <si>
    <t>171</t>
  </si>
  <si>
    <t>55343553</t>
  </si>
  <si>
    <t>dvířka revizní nerezová bez otvorů pro elektroměřidla dvoukřídlá 605x1205mm</t>
  </si>
  <si>
    <t>333154310</t>
  </si>
  <si>
    <t>172</t>
  </si>
  <si>
    <t>767651114</t>
  </si>
  <si>
    <t>Montáž vrat garážových nebo průmyslových sekčních zajížděcích pod strop, plochy přes 13 m2</t>
  </si>
  <si>
    <t>-126118136</t>
  </si>
  <si>
    <t>https://podminky.urs.cz/item/CS_URS_2024_01/767651114</t>
  </si>
  <si>
    <t>173</t>
  </si>
  <si>
    <t>55345871</t>
  </si>
  <si>
    <t>vrata garážová sekční zateplená lamela typ M 6,0x2,25m</t>
  </si>
  <si>
    <t>507114944</t>
  </si>
  <si>
    <t>Poznámka k položce:_x000d_
U= 1,20W/m2*K_x000d_
odstín antracit</t>
  </si>
  <si>
    <t>174</t>
  </si>
  <si>
    <t>767651814</t>
  </si>
  <si>
    <t>Demontáž garážových a průmyslových vrat sekčních zajížděcích pod strop, plochy přes 13 m2</t>
  </si>
  <si>
    <t>-134812261</t>
  </si>
  <si>
    <t>https://podminky.urs.cz/item/CS_URS_2024_01/767651814</t>
  </si>
  <si>
    <t>175</t>
  </si>
  <si>
    <t>767651822</t>
  </si>
  <si>
    <t>Demontáž garážových a průmyslových vrat otvíravých, plochy přes 6 do 9 m2</t>
  </si>
  <si>
    <t>-976885668</t>
  </si>
  <si>
    <t>https://podminky.urs.cz/item/CS_URS_2024_01/767651822</t>
  </si>
  <si>
    <t>176</t>
  </si>
  <si>
    <t>767995114</t>
  </si>
  <si>
    <t>Montáž ostatních atypických zámečnických konstrukcí hmotnosti přes 20 do 50 kg</t>
  </si>
  <si>
    <t>kg</t>
  </si>
  <si>
    <t>-612376722</t>
  </si>
  <si>
    <t>https://podminky.urs.cz/item/CS_URS_2024_01/767995114</t>
  </si>
  <si>
    <t>"výměna strop panel vzt "50,00*2*1</t>
  </si>
  <si>
    <t>177</t>
  </si>
  <si>
    <t>13432003R1</t>
  </si>
  <si>
    <t>Výměna ocelová pro panl strop z úhelníků rovnoramenných</t>
  </si>
  <si>
    <t>534314358</t>
  </si>
  <si>
    <t>178</t>
  </si>
  <si>
    <t>998767101</t>
  </si>
  <si>
    <t>Přesun hmot pro zámečnické konstrukce stanovený z hmotnosti přesunovaného materiálu vodorovná dopravní vzdálenost do 50 m základní v objektech výšky do 6 m</t>
  </si>
  <si>
    <t>-237657205</t>
  </si>
  <si>
    <t>https://podminky.urs.cz/item/CS_URS_2024_01/998767101</t>
  </si>
  <si>
    <t>771</t>
  </si>
  <si>
    <t>Podlahy z dlaždic</t>
  </si>
  <si>
    <t>179</t>
  </si>
  <si>
    <t>771111011</t>
  </si>
  <si>
    <t>Příprava podkladu před provedením dlažby vysátí podlah</t>
  </si>
  <si>
    <t>-462084795</t>
  </si>
  <si>
    <t>https://podminky.urs.cz/item/CS_URS_2024_01/771111011</t>
  </si>
  <si>
    <t>180</t>
  </si>
  <si>
    <t>-1973575366</t>
  </si>
  <si>
    <t>"místnost UT" 9,36</t>
  </si>
  <si>
    <t>181</t>
  </si>
  <si>
    <t>-820143152</t>
  </si>
  <si>
    <t>"2.03" 15,97</t>
  </si>
  <si>
    <t>182</t>
  </si>
  <si>
    <t>771121011</t>
  </si>
  <si>
    <t>Příprava podkladu před provedením dlažby nátěr penetrační na podlahu</t>
  </si>
  <si>
    <t>2095022126</t>
  </si>
  <si>
    <t>https://podminky.urs.cz/item/CS_URS_2024_01/771121011</t>
  </si>
  <si>
    <t>183</t>
  </si>
  <si>
    <t>771151011</t>
  </si>
  <si>
    <t>Příprava podkladu před provedením dlažby samonivelační stěrka min.pevnosti 20 MPa, tloušťky do 3 mm</t>
  </si>
  <si>
    <t>-1391444400</t>
  </si>
  <si>
    <t>https://podminky.urs.cz/item/CS_URS_2024_01/771151011</t>
  </si>
  <si>
    <t>184</t>
  </si>
  <si>
    <t>771473111</t>
  </si>
  <si>
    <t>Montáž soklů z dlaždic keramických lepených cementovým standardním lepidlem rovných, výšky do 65 mm</t>
  </si>
  <si>
    <t>1014892789</t>
  </si>
  <si>
    <t>https://podminky.urs.cz/item/CS_URS_2024_01/771473111</t>
  </si>
  <si>
    <t>185</t>
  </si>
  <si>
    <t>59761124</t>
  </si>
  <si>
    <t>dlažba keramická slinutá mrazuvzdorná R9/A povrch reliéfní/matný tl do 10mm přes 6 do 9ks/m2</t>
  </si>
  <si>
    <t>887346792</t>
  </si>
  <si>
    <t>14*0,1 'Přepočtené koeficientem množství</t>
  </si>
  <si>
    <t>186</t>
  </si>
  <si>
    <t>771474111</t>
  </si>
  <si>
    <t>Montáž soklů z dlaždic keramických lepených cementovým flexibilním lepidlem rovných, výšky do 65 mm</t>
  </si>
  <si>
    <t>1374525131</t>
  </si>
  <si>
    <t>https://podminky.urs.cz/item/CS_URS_2024_01/771474111</t>
  </si>
  <si>
    <t>187</t>
  </si>
  <si>
    <t>59761141</t>
  </si>
  <si>
    <t>dlažba keramická slinutá mrazuvzdorná R9/A povrch hladký/matný tl do 10mm přes 0,5 do 2ks/m2</t>
  </si>
  <si>
    <t>1540968874</t>
  </si>
  <si>
    <t>13*0,1 'Přepočtené koeficientem množství</t>
  </si>
  <si>
    <t>188</t>
  </si>
  <si>
    <t>771574415</t>
  </si>
  <si>
    <t>Montáž podlah z dlaždic keramických lepených cementovým flexibilním lepidlem hladkých, tloušťky do 10 mm přes 6 do 9 ks/m2</t>
  </si>
  <si>
    <t>519052574</t>
  </si>
  <si>
    <t>https://podminky.urs.cz/item/CS_URS_2024_01/771574415</t>
  </si>
  <si>
    <t>189</t>
  </si>
  <si>
    <t>59761137</t>
  </si>
  <si>
    <t>dlažba keramická slinutá mrazuvzdorná povrch hladký/matný tl do 10mm přes 6 do 9ks/m2</t>
  </si>
  <si>
    <t>-227888152</t>
  </si>
  <si>
    <t>15,97*1,1 'Přepočtené koeficientem množství</t>
  </si>
  <si>
    <t>190</t>
  </si>
  <si>
    <t>771574417</t>
  </si>
  <si>
    <t>Montáž podlah z dlaždic keramických lepených cementovým flexibilním lepidlem hladkých, tloušťky do 10 mm přes 12 do 19 ks/m2</t>
  </si>
  <si>
    <t>-855553756</t>
  </si>
  <si>
    <t>https://podminky.urs.cz/item/CS_URS_2024_01/771574417</t>
  </si>
  <si>
    <t>191</t>
  </si>
  <si>
    <t>59761128</t>
  </si>
  <si>
    <t>dlažba keramická slinutá nemrazuvzdorná R9/A povrch hladký/matný tl do 10mm přes 9 do 12ks/m2</t>
  </si>
  <si>
    <t>-1496251288</t>
  </si>
  <si>
    <t>192</t>
  </si>
  <si>
    <t>998771101</t>
  </si>
  <si>
    <t>Přesun hmot pro podlahy z dlaždic stanovený z hmotnosti přesunovaného materiálu vodorovná dopravní vzdálenost do 50 m základní v objektech výšky do 6 m</t>
  </si>
  <si>
    <t>1653011845</t>
  </si>
  <si>
    <t>https://podminky.urs.cz/item/CS_URS_2024_01/998771101</t>
  </si>
  <si>
    <t>783</t>
  </si>
  <si>
    <t>Dokončovací práce - nátěry</t>
  </si>
  <si>
    <t>193</t>
  </si>
  <si>
    <t>783317101</t>
  </si>
  <si>
    <t>Krycí nátěr (email) zámečnických konstrukcí jednonásobný syntetický standardní</t>
  </si>
  <si>
    <t>1431432387</t>
  </si>
  <si>
    <t>https://podminky.urs.cz/item/CS_URS_2024_01/783317101</t>
  </si>
  <si>
    <t>194</t>
  </si>
  <si>
    <t>783823135</t>
  </si>
  <si>
    <t>Penetrační nátěr omítek hladkých omítek hladkých, zrnitých tenkovrstvých nebo štukových stupně členitosti 1 a 2 silikonový</t>
  </si>
  <si>
    <t>712432892</t>
  </si>
  <si>
    <t>https://podminky.urs.cz/item/CS_URS_2024_01/783823135</t>
  </si>
  <si>
    <t>"stávající omítka"</t>
  </si>
  <si>
    <t>674,00</t>
  </si>
  <si>
    <t>"pod tenkovrstvu"</t>
  </si>
  <si>
    <t>784</t>
  </si>
  <si>
    <t>Dokončovací práce - malby a tapety</t>
  </si>
  <si>
    <t>195</t>
  </si>
  <si>
    <t>784111001</t>
  </si>
  <si>
    <t>Oprášení (ometení) podkladu v místnostech výšky do 3,80 m</t>
  </si>
  <si>
    <t>-876289854</t>
  </si>
  <si>
    <t>https://podminky.urs.cz/item/CS_URS_2024_01/784111001</t>
  </si>
  <si>
    <t>196</t>
  </si>
  <si>
    <t>784171101</t>
  </si>
  <si>
    <t>Zakrytí nemalovaných ploch (materiál ve specifikaci) včetně pozdějšího odkrytí podlah</t>
  </si>
  <si>
    <t>581327219</t>
  </si>
  <si>
    <t>https://podminky.urs.cz/item/CS_URS_2024_01/784171101</t>
  </si>
  <si>
    <t>197</t>
  </si>
  <si>
    <t>58124842</t>
  </si>
  <si>
    <t>fólie pro malířské potřeby zakrývací tl 7µ 4x5m</t>
  </si>
  <si>
    <t>144598311</t>
  </si>
  <si>
    <t>1987,84*1,05 'Přepočtené koeficientem množství</t>
  </si>
  <si>
    <t>198</t>
  </si>
  <si>
    <t>784181101</t>
  </si>
  <si>
    <t>Penetrace podkladu jednonásobná základní akrylátová bezbarvá v místnostech výšky do 3,80 m</t>
  </si>
  <si>
    <t>-1882930043</t>
  </si>
  <si>
    <t>https://podminky.urs.cz/item/CS_URS_2024_01/784181101</t>
  </si>
  <si>
    <t>199</t>
  </si>
  <si>
    <t>784191001</t>
  </si>
  <si>
    <t>Čištění vnitřních ploch hrubý úklid po provedení malířských prací omytím oken nebo balkonových dveří jednoduchých</t>
  </si>
  <si>
    <t>-948583690</t>
  </si>
  <si>
    <t>https://podminky.urs.cz/item/CS_URS_2024_01/784191001</t>
  </si>
  <si>
    <t>200</t>
  </si>
  <si>
    <t>784191007</t>
  </si>
  <si>
    <t>Čištění vnitřních ploch hrubý úklid po provedení malířských prací omytím podlah</t>
  </si>
  <si>
    <t>525060398</t>
  </si>
  <si>
    <t>https://podminky.urs.cz/item/CS_URS_2024_01/784191007</t>
  </si>
  <si>
    <t>201</t>
  </si>
  <si>
    <t>784211101</t>
  </si>
  <si>
    <t>Malby z malířských směsí oděruvzdorných za mokra dvojnásobné, bílé za mokra oděruvzdorné výborně v místnostech výšky do 3,80 m</t>
  </si>
  <si>
    <t>1495003618</t>
  </si>
  <si>
    <t>https://podminky.urs.cz/item/CS_URS_2024_01/784211101</t>
  </si>
  <si>
    <t>5750</t>
  </si>
  <si>
    <t>786</t>
  </si>
  <si>
    <t>Dokončovací práce - čalounické úpravy</t>
  </si>
  <si>
    <t>202</t>
  </si>
  <si>
    <t>786626121</t>
  </si>
  <si>
    <t>Montáž zastiňujících žaluzií lamelových vnitřních nebo do oken dvojitých kovových</t>
  </si>
  <si>
    <t>1514193840</t>
  </si>
  <si>
    <t>https://podminky.urs.cz/item/CS_URS_2024_01/786626121</t>
  </si>
  <si>
    <t>203</t>
  </si>
  <si>
    <t>55346200</t>
  </si>
  <si>
    <t>žaluzie horizontální interiérové</t>
  </si>
  <si>
    <t>-607014804</t>
  </si>
  <si>
    <t>02 - ZTI</t>
  </si>
  <si>
    <t xml:space="preserve">    721 - Zdravotechnika - vnitřní kanalizace</t>
  </si>
  <si>
    <t xml:space="preserve">    722 - Zdravotechnika - vnitřní vodovod</t>
  </si>
  <si>
    <t xml:space="preserve">    727 - Zdravotechnika - požární ochrana</t>
  </si>
  <si>
    <t>VRN - Vedlejší rozpočtové náklady</t>
  </si>
  <si>
    <t xml:space="preserve">    VRN9 - Ostatní náklady</t>
  </si>
  <si>
    <t>119003131</t>
  </si>
  <si>
    <t>Pomocné konstrukce při zabezpečení výkopu svislé výstražná páska zřízení</t>
  </si>
  <si>
    <t>https://podminky.urs.cz/item/CS_URS_2024_01/119003131</t>
  </si>
  <si>
    <t>"kopaná sonda" 2*0,6+2*0,9</t>
  </si>
  <si>
    <t>"kg sn8 dn100" ((11,3+2,0+2*1,4+0)*2)</t>
  </si>
  <si>
    <t>119003132</t>
  </si>
  <si>
    <t>Pomocné konstrukce při zabezpečení výkopu svislé výstražná páska odstranění</t>
  </si>
  <si>
    <t>https://podminky.urs.cz/item/CS_URS_2024_01/119003132</t>
  </si>
  <si>
    <t>131313702</t>
  </si>
  <si>
    <t>Hloubení nezapažených jam ručně s urovnáním dna do předepsaného profilu a spádu v hornině třídy těžitelnosti II skupiny 4 nesoudržných</t>
  </si>
  <si>
    <t>https://podminky.urs.cz/item/CS_URS_2024_01/131313702</t>
  </si>
  <si>
    <t>"kopaná sonda" 0,6*0,9*(0,6-0,2)</t>
  </si>
  <si>
    <t>131313712</t>
  </si>
  <si>
    <t>Hloubení zapažených jam ručně s urovnáním dna do předepsaného profilu a spádu v hornině třídy těžitelnosti II skupiny 4 nesoudržných</t>
  </si>
  <si>
    <t>https://podminky.urs.cz/item/CS_URS_2024_01/131313712</t>
  </si>
  <si>
    <t>"kopaná sonda" 0,6*0,9*(1,5-0,2)</t>
  </si>
  <si>
    <t>132312122</t>
  </si>
  <si>
    <t>Hloubení zapažených rýh šířky do 800 mm ručně s urovnáním dna do předepsaného profilu a spádu v hornině třídy těžitelnosti II skupiny 4 nesoudržných</t>
  </si>
  <si>
    <t>https://podminky.urs.cz/item/CS_URS_2024_01/132312122</t>
  </si>
  <si>
    <t>"kg sn4 dn100" ((1,2+0+1,6+0)*(1,5+0,15-0,2)*0,8)</t>
  </si>
  <si>
    <t>132351101</t>
  </si>
  <si>
    <t>Hloubení nezapažených rýh šířky do 800 mm strojně s urovnáním dna do předepsaného profilu a spádu v hornině třídy těžitelnosti II skupiny 4 do 20 m3</t>
  </si>
  <si>
    <t>https://podminky.urs.cz/item/CS_URS_2024_01/132351101</t>
  </si>
  <si>
    <t>"kg sn8 dn100" ((11,3+2,0+2*1,4+0)*(0,6+0,15-0,2)*0,8)</t>
  </si>
  <si>
    <t>151101101</t>
  </si>
  <si>
    <t>Zřízení pažení a rozepření stěn rýh pro podzemní vedení příložné pro jakoukoliv mezerovitost, hloubky do 2 m</t>
  </si>
  <si>
    <t>https://podminky.urs.cz/item/CS_URS_2024_01/151101101</t>
  </si>
  <si>
    <t>"kg sn4 dn100" ((1,2+0+1,6+0)*(1,5+0,15-0,2)*2)</t>
  </si>
  <si>
    <t>151101111</t>
  </si>
  <si>
    <t>Odstranění pažení a rozepření stěn rýh pro podzemní vedení s uložením materiálu na vzdálenost do 3 m od kraje výkopu příložné, hloubky do 2 m</t>
  </si>
  <si>
    <t>https://podminky.urs.cz/item/CS_URS_2024_01/151101111</t>
  </si>
  <si>
    <t>151101201</t>
  </si>
  <si>
    <t>Zřízení pažení stěn výkopu bez rozepření nebo vzepření příložné, hloubky do 4 m</t>
  </si>
  <si>
    <t>https://podminky.urs.cz/item/CS_URS_2024_01/151101201</t>
  </si>
  <si>
    <t>"kopaná sonda" (2*0,6+2*0,9)*(1,5-0,2)</t>
  </si>
  <si>
    <t>151101211</t>
  </si>
  <si>
    <t>Odstranění pažení stěn výkopu bez rozepření nebo vzepření s uložením pažin na vzdálenost do 3 m od okraje výkopu příložné, hloubky do 4 m</t>
  </si>
  <si>
    <t>https://podminky.urs.cz/item/CS_URS_2024_01/151101211</t>
  </si>
  <si>
    <t>162251122</t>
  </si>
  <si>
    <t>Vodorovné přemístění výkopku nebo sypaniny po suchu na obvyklém dopravním prostředku, bez naložení výkopku, avšak se složením bez rozhrnutí z horniny třídy těžitelnosti II skupiny 4 a 5 na vzdálenost přes 20 do 50 m</t>
  </si>
  <si>
    <t>https://podminky.urs.cz/item/CS_URS_2024_01/162251122</t>
  </si>
  <si>
    <t>"kg sn8 dn100" ((11,3+2,0+2*1,4+0)*(0,6-0,25-0,2)*0,8)*(-1)</t>
  </si>
  <si>
    <t>"kg sn4 dn100" ((1,2+0+1,6+0)*(1,5-0,25-0,2)*0,8)*(-1)</t>
  </si>
  <si>
    <t>"kopaná sonda" 0,6*0,9*(0,6-0,2)*(-1)</t>
  </si>
  <si>
    <t>"kopaná sonda" 0,6*0,9*(1,5-0,2)*(-1)</t>
  </si>
  <si>
    <t>162751137</t>
  </si>
  <si>
    <t>Vodorovné přemístění výkopku nebo sypaniny po suchu na obvyklém dopravním prostředku, bez naložení výkopku, avšak se složením bez rozhrnutí z horniny třídy těžitelnosti II skupiny 4 a 5 na vzdálenost přes 9 000 do 10 000 m</t>
  </si>
  <si>
    <t>https://podminky.urs.cz/item/CS_URS_2024_01/162751137</t>
  </si>
  <si>
    <t>167151102</t>
  </si>
  <si>
    <t>Nakládání, skládání a překládání neulehlého výkopku nebo sypaniny strojně nakládání, množství do 100 m3, z horniny třídy těžitelnosti II, skupiny 4 a 5</t>
  </si>
  <si>
    <t>https://podminky.urs.cz/item/CS_URS_2024_01/167151102</t>
  </si>
  <si>
    <t>171201221</t>
  </si>
  <si>
    <t>Poplatek za uložení stavebního odpadu na skládce (skládkovné) zeminy a kamení zatříděného do Katalogu odpadů pod kódem 17 05 04</t>
  </si>
  <si>
    <t>https://podminky.urs.cz/item/CS_URS_2024_01/171201221</t>
  </si>
  <si>
    <t>6,048*1,9 "Přepočtené koeficientem množství</t>
  </si>
  <si>
    <t>451572111</t>
  </si>
  <si>
    <t>Lože pod potrubí, stoky a drobné objekty v otevřeném výkopu z kameniva drobného těženého 0 až 4 mm</t>
  </si>
  <si>
    <t>https://podminky.urs.cz/item/CS_URS_2024_01/451572111</t>
  </si>
  <si>
    <t>"kg sn8 dn100" ((11,3+2,0+2*1,4+0)*(0,15)*0,8)</t>
  </si>
  <si>
    <t>"kg sn4 dn100" ((1,2+0+1,6+0)*(0,15)*0,8)</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</si>
  <si>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</si>
  <si>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</si>
  <si>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https://podminky.urs.cz/item/CS_URS_2024_01/175111101</t>
  </si>
  <si>
    <t>"kg sn8 dn100" ((11,3+2,0+2*1,4+0)*(0,25)*0,8)</t>
  </si>
  <si>
    <t>"kg sn4 dn100" ((1,2+0+1,6+0)*(0,25)*0,8)</t>
  </si>
  <si>
    <t>58337310</t>
  </si>
  <si>
    <t>štěrkopísek frakce 0/4</t>
  </si>
  <si>
    <t>3,78*1,9 "Přepočtené koeficientem množství</t>
  </si>
  <si>
    <t>"kg sn8 dn100" ((11,3+2,0+2*1,4+0)*(0,6-0,25-0,2)*0,8)</t>
  </si>
  <si>
    <t>"kg sn4 dn100" ((1,2+0+1,6+0)*(1,5-0,25-0,2)*0,8)</t>
  </si>
  <si>
    <t>721219621</t>
  </si>
  <si>
    <t>Podlahové vpusti montáž dvorních vtoků ostatních typů DN 110/160</t>
  </si>
  <si>
    <t>https://podminky.urs.cz/item/CS_URS_2024_01/721219621</t>
  </si>
  <si>
    <t>"kg sn8 dn100" (3)</t>
  </si>
  <si>
    <t>59223130</t>
  </si>
  <si>
    <t>vpusť dvorní polymerbetonová B125 250x250mm litinový rošt</t>
  </si>
  <si>
    <t>871265211</t>
  </si>
  <si>
    <t>Kanalizační potrubí z tvrdého PVC v otevřeném výkopu ve sklonu do 20 %, hladkého plnostěnného jednovrstvého, tuhost třídy SN 4 DN 110</t>
  </si>
  <si>
    <t>CS ÚRS 2023 02</t>
  </si>
  <si>
    <t>https://podminky.urs.cz/item/CS_URS_2023_02/871265211</t>
  </si>
  <si>
    <t>"kg sn4 dn100" ((1,2+0,7+1,6+1,5))</t>
  </si>
  <si>
    <t>871265221</t>
  </si>
  <si>
    <t>Kanalizační potrubí z tvrdého PVC v otevřeném výkopu ve sklonu do 20 %, hladkého plnostěnného jednovrstvého, tuhost třídy SN 8 DN 110</t>
  </si>
  <si>
    <t>https://podminky.urs.cz/item/CS_URS_2023_02/871265221</t>
  </si>
  <si>
    <t>"kg sn8 dn100" ((11,3+2,0+2*1,4+3*0,6))</t>
  </si>
  <si>
    <t>877260310</t>
  </si>
  <si>
    <t>Montáž tvarovek na kanalizačním plastovém potrubí z PP nebo PVC-U hladkého plnostěnného kolen, víček nebo hrdlových uzávěrů DN 100</t>
  </si>
  <si>
    <t>https://podminky.urs.cz/item/CS_URS_2024_01/877260310</t>
  </si>
  <si>
    <t>"kg sn8 dn100" (1+2 + 2 + 2)</t>
  </si>
  <si>
    <t>"kg sn4 dn100" (2+2+1)</t>
  </si>
  <si>
    <t>"kg sn4 dn100" (1)</t>
  </si>
  <si>
    <t>28611351</t>
  </si>
  <si>
    <t>koleno kanalizační PVC KG 110x45°</t>
  </si>
  <si>
    <t>62851017</t>
  </si>
  <si>
    <t>prostupová tvarovka do spodní stavby s manžetou z asfaltového pásu DN 110</t>
  </si>
  <si>
    <t>877260320</t>
  </si>
  <si>
    <t>Montáž tvarovek na kanalizačním plastovém potrubí z PP nebo PVC-U hladkého plnostěnného odboček DN 100</t>
  </si>
  <si>
    <t>https://podminky.urs.cz/item/CS_URS_2024_01/877260320</t>
  </si>
  <si>
    <t>"kg sn8 dn100" (2)</t>
  </si>
  <si>
    <t>28611926</t>
  </si>
  <si>
    <t>odbočka kanalizační plastová PP s hrdlem KG 110/110/87°</t>
  </si>
  <si>
    <t>8999R907</t>
  </si>
  <si>
    <t>Napojení nových rozvodů kanalizace na stávající vložením odbočky</t>
  </si>
  <si>
    <t>Poznámka k položce:_x000d_
Poznámka k položce: ověření materiál a dimenze stávajícího potrubí kopanou sondou</t>
  </si>
  <si>
    <t>"kg sn8 dn100" 1</t>
  </si>
  <si>
    <t>"kg sn4 dn100" 1</t>
  </si>
  <si>
    <t>8999R915</t>
  </si>
  <si>
    <t>Stavební přípomoce při provádění rozvodu potrubí kanalizace</t>
  </si>
  <si>
    <t>949101111</t>
  </si>
  <si>
    <t>Lešení pomocné pracovní pro objekty pozemních staveb pro zatížení do 150 kg/m2, o výšce lešeňové podlahy do 1,9 m</t>
  </si>
  <si>
    <t>https://podminky.urs.cz/item/CS_URS_2024_01/949101111</t>
  </si>
  <si>
    <t>"sk ht dn40" (0 + 3,3+3,0+0 + 3,9+3,4+0+3,2+2,9+0)*0,6*2</t>
  </si>
  <si>
    <t>"sv pprct d20" (0+9,3+2,7+0)*0,6*2</t>
  </si>
  <si>
    <t>949101112</t>
  </si>
  <si>
    <t>Lešení pomocné pracovní pro objekty pozemních staveb pro zatížení do 150 kg/m2, o výšce lešeňové podlahy přes 1,9 do 3,5 m</t>
  </si>
  <si>
    <t>https://podminky.urs.cz/item/CS_URS_2024_01/949101112</t>
  </si>
  <si>
    <t>"sk ht dn40" (3,2+5,4+0 + 5,9+0 + 0)*0,9*2</t>
  </si>
  <si>
    <t>"sv pprct d20" (0+8,3+8,7+0)*0,9*2</t>
  </si>
  <si>
    <t>713463411</t>
  </si>
  <si>
    <t>Montáž izolace tepelné potrubí a ohybů tvarovkami nebo deskami potrubními pouzdry návlekovými izolačními hadicemi potrubí a ohybů</t>
  </si>
  <si>
    <t>https://podminky.urs.cz/item/CS_URS_2024_01/713463411</t>
  </si>
  <si>
    <t>"sv pprct d20" (0,3+2,0+9,3+2,7+1,5+8,3+8,7+3,5+0,3)</t>
  </si>
  <si>
    <t>28377104</t>
  </si>
  <si>
    <t>pouzdro izolační potrubní z pěnového polyetylenu 22/13mm</t>
  </si>
  <si>
    <t>721</t>
  </si>
  <si>
    <t>Zdravotechnika - vnitřní kanalizace</t>
  </si>
  <si>
    <t>721174042</t>
  </si>
  <si>
    <t>Potrubí z trub polypropylenových připojovací DN 40</t>
  </si>
  <si>
    <t>https://podminky.urs.cz/item/CS_URS_2024_01/721174042</t>
  </si>
  <si>
    <t>"sk ht dn40" (3,2+5,4+2,0+2*0,3 + 5,9+2,0+2*0,3 + 3,3+3,0+0,6+2*0,3 + 3,9+3,4+0,6+3,2+2,9+0,6+4*0,3)</t>
  </si>
  <si>
    <t>721194104</t>
  </si>
  <si>
    <t>Vyměření přípojek na potrubí vyvedení a upevnění odpadních výpustek DN 40</t>
  </si>
  <si>
    <t>https://podminky.urs.cz/item/CS_URS_2024_01/721194104</t>
  </si>
  <si>
    <t>"vzt" (1+1+1+1)</t>
  </si>
  <si>
    <t>55161X01</t>
  </si>
  <si>
    <t>vodní zápachový uzávěr DN40</t>
  </si>
  <si>
    <t>Poznámka k položce:_x000d_
Poznámka k položce: sifon kondenzační; PP; DN40 x 5/4" příp. d 12-18mm; odpad vodorovný; vodní zápach. uzávěrka, čisticí vložka, mechanický zápach. uzávěr</t>
  </si>
  <si>
    <t>721210818</t>
  </si>
  <si>
    <t>Demontáž kanalizačního příslušenství vpustí vanových DN 100</t>
  </si>
  <si>
    <t>https://podminky.urs.cz/item/CS_URS_2024_01/721210818</t>
  </si>
  <si>
    <t>721211913</t>
  </si>
  <si>
    <t>Podlahové vpusti montáž podlahových vpustí ostatních typů DN 110</t>
  </si>
  <si>
    <t>https://podminky.urs.cz/item/CS_URS_2024_01/721211913</t>
  </si>
  <si>
    <t>55161772</t>
  </si>
  <si>
    <t>vpusť podlahová nerezová teleskopické nastavení 212-242mm DN 100</t>
  </si>
  <si>
    <t>7219R903</t>
  </si>
  <si>
    <t>Napojení nových rozvodů potrubí kanalizace na stávající</t>
  </si>
  <si>
    <t>7219X905</t>
  </si>
  <si>
    <t>998721101</t>
  </si>
  <si>
    <t>Přesun hmot pro vnitřní kanalizaci stanovený z hmotnosti přesunovaného materiálu vodorovná dopravní vzdálenost do 50 m základní v objektech výšky do 6 m</t>
  </si>
  <si>
    <t>https://podminky.urs.cz/item/CS_URS_2024_01/998721101</t>
  </si>
  <si>
    <t>722</t>
  </si>
  <si>
    <t>Zdravotechnika - vnitřní vodovod</t>
  </si>
  <si>
    <t>722174042</t>
  </si>
  <si>
    <t>Potrubí vodovodní plastové PP-RCT svar polyfuze (S 4) D 20 x 2,3 mm</t>
  </si>
  <si>
    <t>722190401</t>
  </si>
  <si>
    <t>Zřízení přípojek na potrubí vyvedení a upevnění výpustek do DN 25</t>
  </si>
  <si>
    <t>https://podminky.urs.cz/item/CS_URS_2024_01/722190401</t>
  </si>
  <si>
    <t>"vk" 1</t>
  </si>
  <si>
    <t>722221134</t>
  </si>
  <si>
    <t>Armatury s jedním závitem ventily výtokové G 1/2"</t>
  </si>
  <si>
    <t>soubor</t>
  </si>
  <si>
    <t>https://podminky.urs.cz/item/CS_URS_2024_01/722221134</t>
  </si>
  <si>
    <t>7229R002</t>
  </si>
  <si>
    <t>Napojení rozvodů studené vody včetně vyhledání místa napojení sondou, ověření materiálů a dimenzí</t>
  </si>
  <si>
    <t>7229X906</t>
  </si>
  <si>
    <t>Stavební přípomoce při provádění rozvodu vodovodního potrubí</t>
  </si>
  <si>
    <t>998722101</t>
  </si>
  <si>
    <t>Přesun hmot pro vnitřní vodovod stanovený z hmotnosti přesunovaného materiálu vodorovná dopravní vzdálenost do 50 m základní v objektech výšky do 6 m</t>
  </si>
  <si>
    <t>https://podminky.urs.cz/item/CS_URS_2024_01/998722101</t>
  </si>
  <si>
    <t>727</t>
  </si>
  <si>
    <t>Zdravotechnika - požární ochrana</t>
  </si>
  <si>
    <t>727212101</t>
  </si>
  <si>
    <t>Protipožární trubní ucpávky plastového potrubí prostup stěnou tloušťky 100 mm požární odolnost EI 90 D 20</t>
  </si>
  <si>
    <t>https://podminky.urs.cz/item/CS_URS_2024_01/727212101</t>
  </si>
  <si>
    <t>"sv pprct d20" (1)</t>
  </si>
  <si>
    <t>VRN</t>
  </si>
  <si>
    <t>Vedlejší rozpočtové náklady</t>
  </si>
  <si>
    <t>VRN9</t>
  </si>
  <si>
    <t>Ostatní náklady</t>
  </si>
  <si>
    <t>721290111</t>
  </si>
  <si>
    <t>Zkouška těsnosti kanalizace v objektech vodou do DN 125</t>
  </si>
  <si>
    <t>https://podminky.urs.cz/item/CS_URS_2024_01/721290111</t>
  </si>
  <si>
    <t>"stávající potrubí" (20,0+5*5,0)</t>
  </si>
  <si>
    <t>722290234</t>
  </si>
  <si>
    <t>Zkoušky, proplach a desinfekce vodovodního potrubí proplach a desinfekce vodovodního potrubí do DN 80</t>
  </si>
  <si>
    <t>https://podminky.urs.cz/item/CS_URS_2024_01/722290234</t>
  </si>
  <si>
    <t>892241111</t>
  </si>
  <si>
    <t>Tlakové zkoušky vodou na potrubí DN do 80</t>
  </si>
  <si>
    <t>https://podminky.urs.cz/item/CS_URS_2024_01/892241111</t>
  </si>
  <si>
    <t>04320300X01</t>
  </si>
  <si>
    <t>Vnější vizuální kontrola</t>
  </si>
  <si>
    <t>Poznámka k položce:_x000d_
Poznámka k položce: Vnější vizuální kontrola provedení rozvodů, tras rozvodů, jejich spojů a úchytů</t>
  </si>
  <si>
    <t>359901211</t>
  </si>
  <si>
    <t>Monitoring stok (kamerový systém) jakékoli výšky nová kanalizace</t>
  </si>
  <si>
    <t>https://podminky.urs.cz/item/CS_URS_2024_01/359901211</t>
  </si>
  <si>
    <t>359901212</t>
  </si>
  <si>
    <t>Monitoring stok (kamerový systém) jakékoli výšky stávající kanalizace</t>
  </si>
  <si>
    <t>https://podminky.urs.cz/item/CS_URS_2024_01/359901212</t>
  </si>
  <si>
    <t>00523X505</t>
  </si>
  <si>
    <t>Hutnící zkouška</t>
  </si>
  <si>
    <t>Poznámka k položce:_x000d_
Poznámka k položce: Zkouška zhutnění násypů a zásypů během provádění zemních prací.</t>
  </si>
  <si>
    <t>012303000X02</t>
  </si>
  <si>
    <t>Geodetické zaměření skutečného provedení všech podzemních sítí před zásypem poloha i výškopis, předáno ve formátu DWG</t>
  </si>
  <si>
    <t>Poznámka k položce:_x000d_
Poznámka k položce: Sítě budou zaměřeny jak polohově, tak výškově s popisem dimenzí, bude předáno ve formátu DWG</t>
  </si>
  <si>
    <t>735X202020</t>
  </si>
  <si>
    <t>Zprovoznění, seřízení a vyzkoušení zařízení</t>
  </si>
  <si>
    <t>hod.</t>
  </si>
  <si>
    <t>Poznámka k položce:_x000d_
Poznámka k položce: Před předáním. Vyhotovení zápisu s popisem postupu zprovoznění, výsledků seřízení, výsledků zkoušek, atd. Zařízení musí být před předáním bez závad.</t>
  </si>
  <si>
    <t>735X202030</t>
  </si>
  <si>
    <t>Zaučení obsluhy</t>
  </si>
  <si>
    <t>Poznámka k položce:_x000d_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</si>
  <si>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210020952X001</t>
  </si>
  <si>
    <t>Výstražné, informační, bezpečnostní a další tabulky</t>
  </si>
  <si>
    <t>36076000</t>
  </si>
  <si>
    <t>Popisy a označení rozvodu a zařízení</t>
  </si>
  <si>
    <t>Poznámka k položce:_x000d_
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</si>
  <si>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005R5196010</t>
  </si>
  <si>
    <t>Dopracování zadávací dokumentace na dodavatelskou realizační a dle potřeb i dílenskou dokumentaci,</t>
  </si>
  <si>
    <t xml:space="preserve">Poznámka k položce:_x000d_
Poznámka k položce: Zadávací projektová dokumentace je zpracována do té úrovně, aby odborně způsobilému zhotoviteli stavby bylo zřejmé, jaké jsou požadavky na funkci, kvalitu a charakteristické vlastnosti stavby a instalovaných zařízení. Dokumentace je vypracována dle vyhl. č. 499/2006 Sb. a slouží pouze pro potřeby dle příslušných zákonů a jejich prováděcích předpisů, a to je v tomto případě dle zákona č. 134/2006 Sb. jako zadávací dokumentace pro výběr zhotovitele a popř. dle zákona 183/2006 Sb. Stavební zákon, tedy pro posouzení veřejných zájmů a není tedy a ani z podstaty svého účelu nemůže být dostačující, úplnou a konečnou dokumentací pro realizaci stavby. Pro řádnou realizaci díla, po „vytýkacím řízení“, které svolá zhotovitel, ale před započetím stavby a tedy i např. před započetím objednání výrobků, materiálu, atd. je tak dodavatel povinen provést dopracování této prováděcí dokumentace na dodavatelskou realizační, dílenskou nebo jinou potřebnou dokumentaci pro samotnou realizaci stavby, a to zejména s ohledem konkrétní stavební a montážní postupy, na konkrétní jím zvolené výrobky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</si>
  <si>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005R5196050</t>
  </si>
  <si>
    <t>Seznámení se s dokumentací</t>
  </si>
  <si>
    <t>Poznámka k položce:_x000d_
Poznámka k položce: Např. de požadavků technické zprávy.</t>
  </si>
  <si>
    <t>005X9561</t>
  </si>
  <si>
    <t>Ostatní drobný, pomocný, doplňkový materiál a ostatní výrobky a zařízení v potřebném rozsahu pro řádné dokončení díla</t>
  </si>
  <si>
    <t>Poznámka k položce:_x000d_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</si>
  <si>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005X9562</t>
  </si>
  <si>
    <t>Ostatní stavební, montážní, pomocné a doplňkové práce v potřebném rozsahu pro řádné dokončení díla</t>
  </si>
  <si>
    <t>Poznámka k položce:_x000d_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</si>
  <si>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005211091X</t>
  </si>
  <si>
    <t>Likvidace odpadů</t>
  </si>
  <si>
    <t>Poznámka k položce:_x000d_
Poznámka k položce: Kompletní systém sběru, třídění, odvozu a likvidace odpadu rozsahu činnosti dle dotčené projektové učásti a v souladu se č. 541/2020 Sb. (O odpadech) a jeho prováděcím předpisy vyhl. č. 8/2021 Sb. (Katalog odpadů) a vyhl. č. 273/2021 Sb. Vyhláška o podrobnostech nakládání s odpady</t>
  </si>
  <si>
    <t>005211092X</t>
  </si>
  <si>
    <t>Průběžný a závěrečný úklid</t>
  </si>
  <si>
    <t xml:space="preserve">Poznámka k položce:_x000d_
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</si>
  <si>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730X205140</t>
  </si>
  <si>
    <t>Koordinační činnost</t>
  </si>
  <si>
    <t>Poznámka k položce:_x000d_
Poznámka k položce: Koordinace stavebních a technologických dodávek stavby. Koordinace se správci veřejných inženýrských sítí.</t>
  </si>
  <si>
    <t>03 - Elektroinstalce</t>
  </si>
  <si>
    <t xml:space="preserve">1 - Dodávka, montáže a demontáže el.  zařízení</t>
  </si>
  <si>
    <t>2 - Kabely a vodiče celkem včetně přípravy na montáž</t>
  </si>
  <si>
    <t>3 - rozvaděče "RH" (RH1 a RH2)</t>
  </si>
  <si>
    <t xml:space="preserve">4 - Rozvaděč "R-TČ" (D+M) </t>
  </si>
  <si>
    <t xml:space="preserve">Dodávka, montáže a demontáže el.  zařízení</t>
  </si>
  <si>
    <t>1,001</t>
  </si>
  <si>
    <t>Na zájkladě žádosti o odplombování rozvaděče měření, odplombování v rozvaděči fakruračních měření "RH1"</t>
  </si>
  <si>
    <t>ks</t>
  </si>
  <si>
    <t>Poznámka k položce:_x000d_
Montáže vč. montážního materilálu a příslušenství - pro připojení přívodního vedení NN Nutná koordinace přívodního kabelu a jištění na základě konkrétně osazených výrobků a zařízení</t>
  </si>
  <si>
    <t>1,002</t>
  </si>
  <si>
    <t>Prověření a přezkoumání energetické bilance rozvaděče R-TČ na základě konkrétně osazených výrobků, provedení případných úprav a zajištění úpravy smluvních vztahů s distributorem elektrické energie</t>
  </si>
  <si>
    <t>Poznámka k položce:_x000d_
komplet</t>
  </si>
  <si>
    <t>1,003</t>
  </si>
  <si>
    <t>Prověření stávajícího stavu elektro části, kterých se změny budou dotýkat včetně zápisu</t>
  </si>
  <si>
    <t>Poznámka k položce:_x000d_
Kompletní práce</t>
  </si>
  <si>
    <t>1,004</t>
  </si>
  <si>
    <t>Kabelové napojení vývodů z rozvodny NN "RH" do rozvaděče "R-TČ"</t>
  </si>
  <si>
    <t>Poznámka k položce:_x000d_
Montážní práce pro přípravu trasy kabelů pro propojení obou rozvaděčů jak silového se zapončením v "RH2" na hlavním vypínači, tak v "RH1" na relé HDO TČ.</t>
  </si>
  <si>
    <t>1,005</t>
  </si>
  <si>
    <t>Odpojení a demontáž stávajících rozvodů a zařízení stávající kotelny</t>
  </si>
  <si>
    <t>Poznámka k položce:_x000d_
Kompletní práce - odpojení a demontáž kompletního el. zařízení včetně souvisejících rozvodů MaR pro rušené vytápění včetně rozvaděče "MaR". Odpojení a demontáž stávajících svítidel s ponechíní rozvodů osv včetně vypínače a ponechání zásuvek 230V AC a 400 V AC. Ponechání stáv. nástěnného plynového kotle včetně propojení regulace pro vytápění stáv. VZT stáv. budovy včetně napájení přes zásuvku 230V AC a ponechání pospojení.</t>
  </si>
  <si>
    <t>1,006</t>
  </si>
  <si>
    <t>Odpojení části stávajícího jímacího vedení propojující demontovávané komíny rušené části vytápění ve stávající kotelně</t>
  </si>
  <si>
    <t>Poznámka k položce:_x000d_
Kompletní demontáž - odoijení rušenách komínů od jímacího vedení střechy hlavní budovy - bez použití plošiny - využití plošiny při demontáží komínů.</t>
  </si>
  <si>
    <t>1,007</t>
  </si>
  <si>
    <t>Opětné připojení stávajícího plynového kotle vč. pospojení nového plynového potrubí</t>
  </si>
  <si>
    <t>Poznámka k položce:_x000d_
Prověření stávající systém pospojení stávající kotelny a připojení nového plynového přívodního mpotrubí</t>
  </si>
  <si>
    <t>1,008</t>
  </si>
  <si>
    <t>Rozšíření v rozvaděči "R1" o jeden jistící prvek - proudový chránič s nadproudovou ochranou 6A/1N/B/003 - dodávka a montáž</t>
  </si>
  <si>
    <t>Poznámka k položce:_x000d_
osazení a připojení jističe ve stávajícím rozvaděči "R1"osvětlení pro novou místnost 1.21 - tepelné čerpadlo</t>
  </si>
  <si>
    <t>1,009</t>
  </si>
  <si>
    <t>Dodávka a montáž LED stropního svítidla, cca 34 W, cca 3600 lm, 4000K, IP44, 230V, včetně veškerého montážního materiálu a příslušenství</t>
  </si>
  <si>
    <t>Poznámka k položce:_x000d_
komplet, včetně připojení na nový kabelový přívod m.č. 1.21 a osazení nových světel v m.č. 2.03 připojených na stávající rozvody - včetně úprav rozvodů a případné kabelové dopojení.</t>
  </si>
  <si>
    <t>1,010</t>
  </si>
  <si>
    <t>Kompletní spínač jednopólový nástěnný - řazení 1, 10A/250V, IP 44, dodávka včetně montáže</t>
  </si>
  <si>
    <t>Poznámka k položce:_x000d_
osvětlení v m.č. 1.21</t>
  </si>
  <si>
    <t>1,011</t>
  </si>
  <si>
    <t>Kompletní připojení VZT1 v rozvaděčích VZT a v rozvaděči "RH-05" na stávající vývodový jistič C16/1 A</t>
  </si>
  <si>
    <t>Poznámka k položce:_x000d_
dodávka a montáž včetně kabelového propojení zařízení dle daného výrobku, uvedení do provozu v součinnosti s dodavatelem VZT, připojení a propojení pospojení EP (samostatně pro každou jednotku)</t>
  </si>
  <si>
    <t>1,012</t>
  </si>
  <si>
    <t>Kompletní připojení VZT2 v rozvaděči VZT a v rozvaděči "RH-05" na stávající vývodový jistič C10/3 A</t>
  </si>
  <si>
    <t>Poznámka k položce:_x000d_
dodávka a montáž včetně kabelového propojení zařízení dle daného výrobku, uvedení do provozu v součinnosti s dodavatelem VZT, připojení a propojení pospojení EP</t>
  </si>
  <si>
    <t>1,013</t>
  </si>
  <si>
    <t>Kompletní připojení VZT3 v rozvaděči VZT a v rozvaděči "RH-05" na stávající vývodový jistič C10/3 A</t>
  </si>
  <si>
    <t>1,014</t>
  </si>
  <si>
    <t>Kompletní připojení VZT4 v rozvaděči VZT a v rozvaděči "RH-05" na stávající vývodový jistič C10/3 A</t>
  </si>
  <si>
    <t>1,015</t>
  </si>
  <si>
    <t>Kompletní připojení VZT5 v rozvaděči VZT a v rozvaděči "RH-05" na stávající vývodový jistič C10/1 A</t>
  </si>
  <si>
    <t>1,016</t>
  </si>
  <si>
    <t>Kompletní připojení VZT6 v rozvaděči VZT a v rozvaděči "RH-05" na stávající vývodový jistič C10/1 A</t>
  </si>
  <si>
    <t>1,017</t>
  </si>
  <si>
    <t>Připojení a kabelové propojení elektrických zařízení nového zdroje tepla z rozvaděče "RT-Č" - patron elektrokotle, tepelných čerpadel a dalších - dle orientačního schéma zapojení</t>
  </si>
  <si>
    <t>1,018</t>
  </si>
  <si>
    <t>Montáž, elektrické připojení a kabelové propojení se zařízeními pro nový zdroj tepla - Typových regulátorů tepelných čerpadel, čidel teploty, čerpadel a celého zdroje tepla s příslušenstvím dle orientačního schéma zapojení. Regulátory slouží k řízení chodu tepelných čerpadel, ale také pro regulaci vytápění s ekvitermní regulací dodávky tepla do objektu. Bude umožňovat automatické a ruční spínání patron elektrokotle, datové propojení s elektrickým zařízením na stěně pro přenos informací přes internet, přenos poruchových stavů přes GSM komunikátor, propojení s čerpadly, spínání od HDO a další – viz orientační schéma zapojení.</t>
  </si>
  <si>
    <t xml:space="preserve">Poznámka k položce:_x000d_
Regulátor bude koordinován se zvolenými tepelnými čerpadly a ostatním souvisejícícm zařízení vytápění. Regulátor bude dodán jako typové příslušenství tepelných čerpadel určeného k tomuto účelu výrobcem čerpadla (dodávka viz D.1.4.2 Vytápění). Regulátor bude ovládat komplexní provoz v časovém a výkonovém režimu tepelných čerpadel, elektrického dohřevu směšovacích uzlů ekvitermí regulace vytápění, oběhových čerpadel  dále bude informovat uživatele o provozních stavech a umožní nastavení provozu pomocí displeje. Regulátor bude dále shromažďovat informace o poruchách, haváriích a bude o nich informovat provozovatele pomocí sms zpráv GSM. Systém bude možné sledovat a ovládat i pomocí vzdáleného přístupu přes internet. Dodávka regulátoru s příslušenstvím viz D.1.4.2 Vytápění</t>
  </si>
  <si>
    <t>1,019</t>
  </si>
  <si>
    <t>Silové připojení GSM komunikátoru</t>
  </si>
  <si>
    <t>1,020</t>
  </si>
  <si>
    <t>Silové připojení elektrického zařízení na stěně pro přenos informací přes internet</t>
  </si>
  <si>
    <t>1,021</t>
  </si>
  <si>
    <t>Datové připojení elektrického zařízení na stěně pro přenos informací přes internet ze stávajícího datového rozvaděče</t>
  </si>
  <si>
    <t>1,022</t>
  </si>
  <si>
    <t>Připojení tlačítka pro ruční sepnutí včetně propojeni s regulátory "TČ" a rozvaděčem "R-TČ"</t>
  </si>
  <si>
    <t>Poznámka k položce:_x000d_
komplet včetně revize</t>
  </si>
  <si>
    <t>1,023</t>
  </si>
  <si>
    <t>Montáže - provedení napojení zařízení na hlavní pospojení včetně připojení na EP svorkovnice</t>
  </si>
  <si>
    <t>1,024</t>
  </si>
  <si>
    <t>Naprogramování, seřízení, nastavení, vyzkoušení a uvedení do provozu celého kompletního systému regulace</t>
  </si>
  <si>
    <t>1,025</t>
  </si>
  <si>
    <t>Dodávka a montáž -zásuvka jednonásobná s ochranným kolíkem zapuštěná včetně přístrojové krabice 16A/250V, IP44</t>
  </si>
  <si>
    <t>1,026</t>
  </si>
  <si>
    <t>Dodávka a montáž - zásuvka dvojnásobná s ochranným kolíkem zapuštěná včetně přístrojové krabice 16A/250V, IP44</t>
  </si>
  <si>
    <t>1,027</t>
  </si>
  <si>
    <t>Dodávka a montáž kompletního nástěnného tlačítka pro ruční sepnutí topných patron</t>
  </si>
  <si>
    <t>1,028</t>
  </si>
  <si>
    <t>Dodávka a montáž GSM komunikátoru včetně zálohových baterií - včetně seřízení, nastavení funkce, naprogramování apod.</t>
  </si>
  <si>
    <t>Poznámka k položce:_x000d_
komplet včetně antény, příslušenství, napájecího zdroje apod - GSM komunikátor bude umožňovat přenos poruchových stavů na minimálně 2 telefonní čísla a bude obsahovat minimálně 2 výstupy pro přiřazení hlášení různých typů poruch.</t>
  </si>
  <si>
    <t>1,029</t>
  </si>
  <si>
    <t>Dodávka a montáž kabelové průchodky, zabraňující vniknutí vody, vlhkosti a plynu do objektu</t>
  </si>
  <si>
    <t>1,030</t>
  </si>
  <si>
    <t>Provedení průrazů a prostupů, vč. utěsnění</t>
  </si>
  <si>
    <t>Poznámka k položce:_x000d_
komplet - pro přívod z RH do R-TČ, pro přívod k TČ, pro přívody k čidlům apod.</t>
  </si>
  <si>
    <t>1,031</t>
  </si>
  <si>
    <t>Provedení napojení zařízení na hlavní pospojení včetně připojení na EP svorkovnice</t>
  </si>
  <si>
    <t>Poznámka k položce:_x000d_
Provedení kompletního napojení zařízení tepelného čerpadla jako celek na hlavní pospojení včetně připojení na EP svorkovnice. Komplet - ochranné pospojení zařízení včetně veškerého montážního materilálu a příslušenství, včetně propojení s EP svorkovnicí, potrubními rozvody, ochranné pospojení kovových částí, zařízení a rozvodů, tuto ochranu vyžadující</t>
  </si>
  <si>
    <t>1,032</t>
  </si>
  <si>
    <t>Prorážení otvorů, rýh pro kabelová vedení</t>
  </si>
  <si>
    <t>Poznámka k položce:_x000d_
kompletní část.</t>
  </si>
  <si>
    <t>1,033</t>
  </si>
  <si>
    <t>Začištění rýh a otvorů kabelových vedení</t>
  </si>
  <si>
    <t>1,034</t>
  </si>
  <si>
    <t>Nastavení ovládání VZT ventilátorů</t>
  </si>
  <si>
    <t>Poznámka k položce:_x000d_
montážní práce</t>
  </si>
  <si>
    <t>1,035</t>
  </si>
  <si>
    <t>ukládání kabelových rozvodů do chrániček včetně upevnění</t>
  </si>
  <si>
    <t>1,036</t>
  </si>
  <si>
    <t>Montážne - provedení napojení zařízení na hlavní pospojení včetně připojení na EP svorkovnice</t>
  </si>
  <si>
    <t>1,037</t>
  </si>
  <si>
    <t>Osazení bezpečnostnícha popisných tabulek</t>
  </si>
  <si>
    <t>1,038</t>
  </si>
  <si>
    <t>Pro montáže - ostatní spojovací a upevňovací materiál vč. instalece - kryty, apod.</t>
  </si>
  <si>
    <t>Poznámka k položce:_x000d_
kompletní montáže včetně dodávek potřebného materiálu pro ostatné montáže a pro dokončení stavby</t>
  </si>
  <si>
    <t>1,039</t>
  </si>
  <si>
    <t>Trubky s vysokou mechanickou odolností EN 8040 FA 40/34,4.</t>
  </si>
  <si>
    <t>1,040</t>
  </si>
  <si>
    <t>Elektroinstalační trubka ohebná 2320/LPE-1, vč.uložení, komplet</t>
  </si>
  <si>
    <t>1,041</t>
  </si>
  <si>
    <t>Elektroinstalační trubka ohebná 2325/LPE-1 , vč.uložení, komplet</t>
  </si>
  <si>
    <t>1,042</t>
  </si>
  <si>
    <t>Dodávka a montáž elektroinstalační trubky s protahovacím drátem cca 25/18,3 mm</t>
  </si>
  <si>
    <t>1,043</t>
  </si>
  <si>
    <t>Dodávka a montáž kompletního drátěného kabelového žlabu cca 50x50, včetně veškerého montážního materiálu a příslušenství - pro rozvody v technické místnosti</t>
  </si>
  <si>
    <t>1,044</t>
  </si>
  <si>
    <t>D+M Pancéřové chráničky, 1516EHF_KA TRUBKA TUHÁ 320 N HF SV.ŠEDÁ/RAL 7035, elektroinstalační PVC trubky včetně příslušenství a přístrojových krabic upevňovací spojovací materiál apod.</t>
  </si>
  <si>
    <t>1,045</t>
  </si>
  <si>
    <t>D+M Příchytky pro el. trubky</t>
  </si>
  <si>
    <t>1,046</t>
  </si>
  <si>
    <t>Krabicová rozvodka, IP 55, dodávka včetně montáže OBO A11, IP55, 85x85x40 mm, jasně bílá, 2000180.</t>
  </si>
  <si>
    <t>1,047</t>
  </si>
  <si>
    <t>Zemnící svorka s Cu páskem</t>
  </si>
  <si>
    <t>1,048</t>
  </si>
  <si>
    <t>D+M Krabice elektroinstalační na montáž pod omítku</t>
  </si>
  <si>
    <t>1,049</t>
  </si>
  <si>
    <t>D+M Lišta vkládací 30x25 včetně odboček a rohů</t>
  </si>
  <si>
    <t>1,050</t>
  </si>
  <si>
    <t>D+M Lišta vkládací 40x40 včetně odboček a rohů</t>
  </si>
  <si>
    <t>1,051</t>
  </si>
  <si>
    <t>SuperFlex, mechanická ochrana pro izolaci spoje</t>
  </si>
  <si>
    <t xml:space="preserve">Poznámka k položce:_x000d_
ochrane zemnícího vedení  pro propojení zemnění u venkovních jednotek TČ.</t>
  </si>
  <si>
    <t>1,052</t>
  </si>
  <si>
    <t>zálivka gumoasfalt/barvy - Petrolátová PVC páska ANTICOR š 50 mm</t>
  </si>
  <si>
    <t>Poznámka k položce:_x000d_
protikorozní ochrana pro izolací spoje (10 m páska)</t>
  </si>
  <si>
    <t>1,053</t>
  </si>
  <si>
    <t>Ostatní nespecifikovaný pomocný, konstrukční a spojovací materiál</t>
  </si>
  <si>
    <t>1,054</t>
  </si>
  <si>
    <t>D+M Požárně odolné průchodky mezi PO úseky - průchod mezi PO úseky</t>
  </si>
  <si>
    <t>Kabely a vodiče celkem včetně přípravy na montáž</t>
  </si>
  <si>
    <t>2,001</t>
  </si>
  <si>
    <t>Dodávka a montáž vodiče 1-CYKY 3x70+35 mm2</t>
  </si>
  <si>
    <t>Poznámka k položce:_x000d_
Přívod od "RH2" do "R-TČ"</t>
  </si>
  <si>
    <t>2,002</t>
  </si>
  <si>
    <t>Dodávka montáž vodiče CYKY-J 3x1,5 mm2</t>
  </si>
  <si>
    <t>Poznámka k položce:_x000d_
Připojení HDO z "R-TČ" do "RH1"</t>
  </si>
  <si>
    <t>2,003</t>
  </si>
  <si>
    <t>Dodávka a montáž vodiče FeZn 10 mm vč. svorek - nebo svařením a ochrany rozvodů vb zemí před korozí</t>
  </si>
  <si>
    <t>Poznámka k položce:_x000d_
Připojení venkovních jednotek tepelných čerpadel ke stávajícímu uzemnění včetně propojení</t>
  </si>
  <si>
    <t>2,004</t>
  </si>
  <si>
    <t>Dodávka a montáž vodiče CY 16 mm2</t>
  </si>
  <si>
    <t>Poznámka k položce:_x000d_
hlavní ochranné pospojení zařízení TČ a VZT</t>
  </si>
  <si>
    <t>2,005</t>
  </si>
  <si>
    <t>Dodávka a montáž vodiče CY 6 mm2</t>
  </si>
  <si>
    <t>2,006</t>
  </si>
  <si>
    <t>Dodávka a montáž vodiče CY 10 mm2</t>
  </si>
  <si>
    <t>2,007</t>
  </si>
  <si>
    <t>Dodávka a montáž vodiče CYKY-J 5x16 mm2</t>
  </si>
  <si>
    <t>Poznámka k položce:_x000d_
rozvody TČ</t>
  </si>
  <si>
    <t>2,008</t>
  </si>
  <si>
    <t>Dodávka a montáž vodiče CYKY-J 5x6 mm2</t>
  </si>
  <si>
    <t>2,009</t>
  </si>
  <si>
    <t>Dodávka a montáž vodiče CYKY-J 5x2,5 mm2</t>
  </si>
  <si>
    <t>2,010</t>
  </si>
  <si>
    <t>Dodávka a montáž vodiče CYKY-J 3x2,5 mm2</t>
  </si>
  <si>
    <t>Poznámka k položce:_x000d_
rozvody TČ + VZT</t>
  </si>
  <si>
    <t>2,011</t>
  </si>
  <si>
    <t>Dodávka a montáž vodiče CYKY-J 5x1,5 mm2</t>
  </si>
  <si>
    <t>Poznámka k položce:_x000d_
rozvody VZT</t>
  </si>
  <si>
    <t>2,012</t>
  </si>
  <si>
    <t>Dodávka a montáž vodiče CYKY-J 3x1,5 mm2</t>
  </si>
  <si>
    <t>2,013</t>
  </si>
  <si>
    <t>Dodávka a montáž vodiče UTP CAT 5e</t>
  </si>
  <si>
    <t>2,014</t>
  </si>
  <si>
    <t>Dodávka a montáž vodiče JYTY 2x1</t>
  </si>
  <si>
    <t>2,015</t>
  </si>
  <si>
    <t>Dodávka a montáž vodiče JYTY 4x1</t>
  </si>
  <si>
    <t>rozvaděče "RH" (RH1 a RH2)</t>
  </si>
  <si>
    <t>3,001</t>
  </si>
  <si>
    <t>Prověření stávajícího stavu rozvaděče RH2 a úpravy ve stávajícím rozvaděči RH2 pro osazení nového vypínače pro připojení R-TČ</t>
  </si>
  <si>
    <t>Poznámka k položce:_x000d_
Dodávka a montáž v rozvaděči RH2</t>
  </si>
  <si>
    <t>3,002</t>
  </si>
  <si>
    <t>Montáž v rozvodně včetně kabelového připojení</t>
  </si>
  <si>
    <t>Poznámka k položce:_x000d_
v rozvaděči RH2</t>
  </si>
  <si>
    <t>3,003</t>
  </si>
  <si>
    <t>Dodávka a montáž kompaktního jističe 3p. In160A, Ir160A se spouští, předním přívodem, nastaven na Ir 160A, vypínací zkratová schopnost 85 kA</t>
  </si>
  <si>
    <t>3,004</t>
  </si>
  <si>
    <t>Ostatní spojovací drobný materiál rozvaděče včetně krytek, tabulek a popisů vývodů, kabelového propojení a instalace</t>
  </si>
  <si>
    <t>Poznámka k položce:_x000d_
komplet v rozvaděči RH2</t>
  </si>
  <si>
    <t>3,005</t>
  </si>
  <si>
    <t>Prověření stávajícího stavu rozvaděče RH1 a úpravy ve stávajícím rozvaděči RH1 pro osazení nového elektroměru včetně HDO pro řízení TČ</t>
  </si>
  <si>
    <t>Poznámka k položce:_x000d_
Dodávka a montáž v rozvaděči RH1</t>
  </si>
  <si>
    <t>3,006</t>
  </si>
  <si>
    <t>Příprava pro instalaci elektroměru, dodávka a montáž nového fakturačního elektroměru TČ včetně převodového transformátoru</t>
  </si>
  <si>
    <t>Poznámka k položce:_x000d_
Příprava pro připojení, které bude osazovat a připojovat ČEZ Distribuce na základě přihlášky pro připojení TČ - bez poplatku ČEZ Distribuce</t>
  </si>
  <si>
    <t>3,007</t>
  </si>
  <si>
    <t>Dodávka a montáž - Jistič, char B, 1-pólový, Icn=10kA, In=6A, B6/1</t>
  </si>
  <si>
    <t>3,008</t>
  </si>
  <si>
    <t>Poznámka k položce:_x000d_
komplet v rozvaděči RH1</t>
  </si>
  <si>
    <t xml:space="preserve">Rozvaděč "R-TČ" (D+M) </t>
  </si>
  <si>
    <t>4,001</t>
  </si>
  <si>
    <t>Dodávka a montáž kompletního nástěnného rozvaděče "R-TČ" cca 600x1060x270 - kompletní včetně DIN lišt, montážních plechů na montážním rámu, úhelníků pro krycí desky, schránky na dokumentaci, dveřních uzávěrů apod.</t>
  </si>
  <si>
    <t>4,002</t>
  </si>
  <si>
    <t>Dodávka a montáž přepěťové ochrany B+C (T1+T2)</t>
  </si>
  <si>
    <t>4,003</t>
  </si>
  <si>
    <t>Dodávka a montáž pojistkového odpínače 125A + pojistkové vložky 3x PN gG 125A</t>
  </si>
  <si>
    <t>4,004</t>
  </si>
  <si>
    <t>Dodávka a montáž hlavního kompaktního jističe Icu 55 kA 3x In160 / Ir 125A s předním přívodem</t>
  </si>
  <si>
    <t>4,005</t>
  </si>
  <si>
    <t>Dodávka a montáž jističe 3x16A/B</t>
  </si>
  <si>
    <t>4,006</t>
  </si>
  <si>
    <t>Dodávka a montáž jističe 3x32A/C</t>
  </si>
  <si>
    <t>4,007</t>
  </si>
  <si>
    <t>Dodávka a montáž jističe 1x10A/B</t>
  </si>
  <si>
    <t>4,008</t>
  </si>
  <si>
    <t>Dodávka a montáž jističe 1x16A/B</t>
  </si>
  <si>
    <t>4,009</t>
  </si>
  <si>
    <t>Dodávka a montáž jističe 3x25A/B</t>
  </si>
  <si>
    <t>4,010</t>
  </si>
  <si>
    <t>Dodávka a montáž relé se zpožděným sepnutím</t>
  </si>
  <si>
    <t>4,011</t>
  </si>
  <si>
    <t>Dodávka a montáž instalačního relé</t>
  </si>
  <si>
    <t>4,012</t>
  </si>
  <si>
    <t>Dodávka a montáž jističe s proudovým chráničem 1x16A/003A</t>
  </si>
  <si>
    <t>4,013</t>
  </si>
  <si>
    <t>Kompletní montážní práce rozvaděče "R-TČ" včetně kabelového propojení</t>
  </si>
  <si>
    <t>4,014</t>
  </si>
  <si>
    <t>Ostatní spojovací drobný materiál rozvaděče včetně krytek, tabulek a popisů vývodů apod.</t>
  </si>
  <si>
    <t>04 - Elektroinslace VRN</t>
  </si>
  <si>
    <t>5 - vedlejší a ostatní položky zařízení spojené se slaboprodými rozvody a zařízení</t>
  </si>
  <si>
    <t>vedlejší a ostatní položky zařízení spojené se slaboprodými rozvody a zařízení</t>
  </si>
  <si>
    <t>5,001</t>
  </si>
  <si>
    <t>Zřízení a odstranění pracovní podlahy dle montáže, např. lešení, pomocné lešení, práce na žebříku, práce na plošině atd. - dle potřeb montáže</t>
  </si>
  <si>
    <t>Poznámka k položce:_x000d_
mimo jiné dle NV č. 362/2005 Sb.</t>
  </si>
  <si>
    <t>5,002</t>
  </si>
  <si>
    <t>Popisy a označení rozvodů a zařízení</t>
  </si>
  <si>
    <t>Poznámka k položce:_x000d_
Popisy a označení především rozvodů el. zařízení, tak aby byla umožněna snadná orientace v zařízení a rozvodech pro obsluhu, údržbu a servis, četně popisů vývodů v rozvaděčích a popisů kabelových vývodů s označením na samotných kabelech.</t>
  </si>
  <si>
    <t>5,003</t>
  </si>
  <si>
    <t>Zprovoznění, seřízení a vyzkoušení zařízení jako celek</t>
  </si>
  <si>
    <t>Poznámka k položce:_x000d_
Před předáním. Vyhotovení zápisu s popisem postupu zprovoznění, výsledků seřízení, výsledků zkoušek, atd. Zařízení musí být před předáním bez závad.</t>
  </si>
  <si>
    <t>5,004</t>
  </si>
  <si>
    <t>Poznámka k položce:_x000d_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</si>
  <si>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5,005</t>
  </si>
  <si>
    <t>část celého zařízení, musí být prohlédnuta, přeměřena, vyzkoušena a bude podle této vyhlášky vypracována zpráva o výchozí revizi včetně rozvaděčů.</t>
  </si>
  <si>
    <t>Poznámka k položce:_x000d_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</si>
  <si>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5,006</t>
  </si>
  <si>
    <t>Stavební přípomoci</t>
  </si>
  <si>
    <t>5,007</t>
  </si>
  <si>
    <t>Funkční zkoušky včetně vystavení protokolů o zkouškách zařízení</t>
  </si>
  <si>
    <t>5,008</t>
  </si>
  <si>
    <t>Ostatní zúčtovatelný drobný, pomocný, doplňkový a ostatní materiál v potřebném rozsahu pro řádné dokončení díla</t>
  </si>
  <si>
    <t>Poznámka k položce:_x000d_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</si>
  <si>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5,009</t>
  </si>
  <si>
    <t>Ostatní zúčtovatelné stavební, montážní, pomocné a doplňkové práce v potřebném rozsahu</t>
  </si>
  <si>
    <t>Poznámka k položce:_x000d_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</si>
  <si>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5,010</t>
  </si>
  <si>
    <t xml:space="preserve">Poznámka k položce:_x000d_
Zadávací projektová dokumentace je zpracována do té úrovně, aby odborně způsobilému zhotoviteli stavby bylo zřejmé, jaké jsou požadavky na funkci, kvalitu a charakteristické vlastnosti stavby a instalovaných zařízení. Dokumentace je vypracována dle vyhl. č. 499/2006 Sb. a slouží pouze pro potřeby dle příslušných zákonů a jejich prováděcích předpisů, a to je v tomto případě dle zákona č. 134/2006 Sb. jako zadávací dokumentace pro výběr zhotovitele a popř. dle zákona 183/2006 Sb. Stavební zákon, tedy pro posouzení veřejných zájmů a není tedy a ani z podstaty svého účelu nemůže být dostačující, úplnou a konečnou dokumentací pro realizaci stavby. Pro řádnou realizaci díla, po „vytýkacím řízení“, které svolá zhotovitel, ale před započetím stavby a tedy i např. před započetím objednání výrobků, materiálu, atd. je tak dodavatel povinen provést dopracování této prováděcí dokumentace na dodavatelskou realizační, dílenskou nebo jinou potřebnou dokumentaci pro samotnou realizaci stavby, a to zejména s ohledem konkrétní stavební a montážní postupy, na konkrétní jím zvolené výrobky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</si>
  <si>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5,012</t>
  </si>
  <si>
    <t>Odplombování stávajícího fakturačního měření</t>
  </si>
  <si>
    <t>Poznámka k položce:_x000d_
Komplet - Vyřízení žádosti pro odplombování stávajícího fakturačního měření objektu, samotné odplombování a po přípravě pro osazení nového fakturačního měření, vypracování a vyřízení opětného zaplombování na základě přihlášky o novém odběru elektrické energie s distributorem sítě - ČEZ Distribuce</t>
  </si>
  <si>
    <t>5,013</t>
  </si>
  <si>
    <t>D+M Popisy a označení rozvodů a zařízení spojený s elekto částí - FVE</t>
  </si>
  <si>
    <t>Poznámka k položce:_x000d_
Popisy a označení především rozvodů systému FVE, tak aby byla umožněna snadná orientace v zařízení FVE pro obsluhu, údržbu a servis.</t>
  </si>
  <si>
    <t>5,014</t>
  </si>
  <si>
    <t>Likvidace odpadů spojené s elekto částí</t>
  </si>
  <si>
    <t>Poznámka k položce:_x000d_
Kompletní systém sběru, třídění, odvozu a likvidace odpadu v souladu se zák. č.185/2001 Sb. v platném znění a vyhl. č.381/2001 Sb. v platném znění</t>
  </si>
  <si>
    <t>5,015</t>
  </si>
  <si>
    <t>Závěrečný úklid spojený s elekto částí</t>
  </si>
  <si>
    <t>Poznámka k položce:_x000d_
Průběžné provádění úklidů pro řádné a bezpečné provádění stavby a provedení komplexního úklidu po provádění vytápění na úroveň min. původního stavu v návaznosti na likvidaci odpadů a úklid celé stavby</t>
  </si>
  <si>
    <t>5,016</t>
  </si>
  <si>
    <t>Koordinační činnost spojená s elekto částí</t>
  </si>
  <si>
    <t>5,017</t>
  </si>
  <si>
    <t>Doprava spojená s elekto částí</t>
  </si>
  <si>
    <t>05 - FVE</t>
  </si>
  <si>
    <t xml:space="preserve">1 - Dodávka a montáž el.  zařízení  FVE</t>
  </si>
  <si>
    <t>2 - Rozvaděč R-FVE</t>
  </si>
  <si>
    <t xml:space="preserve">Dodávka a montáž el.  zařízení  FVE</t>
  </si>
  <si>
    <t>Kompletní montáže včetně připojení FVE panelů na střechu na typovou Al. konstrukci</t>
  </si>
  <si>
    <t>Poznámka k položce:_x000d_
Kompletní montážní práce na objektu pro celkem 155 panelů</t>
  </si>
  <si>
    <t>Připojení fotovoltaických panelů včetně propojení celého systému s měničem DC/AC apod.</t>
  </si>
  <si>
    <t>Poznámka k položce:_x000d_
Kompletní montážní práce pro připojení</t>
  </si>
  <si>
    <t>Propojení měniče FVE s datovým RDTR rozvaděčem, uvedení datové komunikace do provozu včetně úpravy software</t>
  </si>
  <si>
    <t>Poznámka k položce:_x000d_
Kompletní montážní práce</t>
  </si>
  <si>
    <t>Propojení rozvadče R-FVE a rozvaděče RH</t>
  </si>
  <si>
    <t>Poznámka k položce:_x000d_
Kompletní montážní práce pro připojení rozvaděče R-FVE a rozvaděče RH</t>
  </si>
  <si>
    <t>Připojení rozvaděče R-FVE na straně DC</t>
  </si>
  <si>
    <t>Připojení rozvaděče R-FVE na straně AC</t>
  </si>
  <si>
    <t>Provedení průrazů včetně průchodek do prostoru sávající rozvodny RH včeně upevnění na stěny a vedení po stávajících kabelových lávkách se zavedením do rozvaděče RH včetně začištění provedených stavebních prací</t>
  </si>
  <si>
    <t>Poznámka k položce:_x000d_
Kompletní montážní práce včetně ostatního drobného potřebného materiálu</t>
  </si>
  <si>
    <t>Dodávka a montáž FV panelů 455 Wp monokrystalický stříbrný rám (s účinností prvních 10 let 90% a dalších až 25 let 80%) včetně regulačních prvků + optimizéru. Typové konstrukce s nastavitelným sklonem na lepenkovou krytinu např. typu pro upevnění 4 panelů včetně upevňovacích a kotvících prvků. Napětí naprázdno 50,11V, zkratový proud 11,33 A.</t>
  </si>
  <si>
    <t>Poznámka k položce:_x000d_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</si>
  <si>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Dodávka a montáž kompletního nástěnného Vypínacího tlačítka s aretací Ø40mm v krabici pro dvě tlačítka s krytem tlačítek</t>
  </si>
  <si>
    <t>Poznámka k položce:_x000d_
Tlačítko pro vypnutí FVE u rozvaděče R-FVE</t>
  </si>
  <si>
    <t>Montáž kabelů DC (červený a černý) na střechách včetně dodávky chrániček s odolností proti UV záření, např. chránička 100 FXK 100, 250N, 91,5/100mm, černá, RAL9005, PVC</t>
  </si>
  <si>
    <t>Poznámka k položce:_x000d_
kompletní dodávka a montáž kabelů</t>
  </si>
  <si>
    <t>Kompletní dodávka a montáž nástěnné kabelové lávky např. KL 60x150 s víkem V150, kotvícími a spojovacími prvky na sednvičový panel opláštění a na zděnou stěnu, včetně oblouků</t>
  </si>
  <si>
    <t>Poznámka k položce:_x000d_
kompletní dodávka s montáží lávky</t>
  </si>
  <si>
    <t>Dodávka a montáž - požárně odolné průchodky mezi PO úseky</t>
  </si>
  <si>
    <t>Dodávka a montáž - Elektroinstalační trubka, vnější průměr 25 mm</t>
  </si>
  <si>
    <t>Dodávka a příprava na montáž kabelu DC vedení typu H1Z2Z2-K CEI EN 50168 IMQ 1x4 mm2 - červený (+)</t>
  </si>
  <si>
    <t>Dodávka a příprava na montáž kabelu DC vedení typu H1Z2Z2-K CEI EN 50168 IMQ 1x4 mm2 - černý (-)</t>
  </si>
  <si>
    <t>Dodávka a příprava na montáž kabelu typu CYKY 2x1,5 mm2</t>
  </si>
  <si>
    <t>Dodávka a příprava na montáž kabelu typu N2XH FE 180/E30 3x1,5 mm2</t>
  </si>
  <si>
    <t>Dodávka a příprava na montáž kabelu typu 1-CYKY-J 3x35+25 mm2</t>
  </si>
  <si>
    <t>Dodávka a příprava na montáž vodiče typu CYA 16 mm2 zž. (H07V-K 16 zž)</t>
  </si>
  <si>
    <t>Dodávka a příprava na montáž vodiče typu CYA 16 mm2 sm. (H07V-K 16 sm)</t>
  </si>
  <si>
    <t>Dodávka a příprava na montáž vodiče typu CYA 16 mm2 č. (H07V-K 16 č.)</t>
  </si>
  <si>
    <t>Dodávka a příprava na montáž vodiče typu J-Y(ST)Y 2x2x0,8 mm2</t>
  </si>
  <si>
    <t>Dodávka a příprava na montáž datového vodiče U/UTP cat.6 - CCa 4x2x0,5 mm2 s RJ45 včetně uložení do chráničky</t>
  </si>
  <si>
    <t>FVE panely propojené s LPS přes svorkovnici - včetně svorkovnice EP</t>
  </si>
  <si>
    <t>PE propojení přes svorkovnici - včetně svorkovnice EP</t>
  </si>
  <si>
    <t>Dodávka amontáž svorky ZS16 včetně Cu pásku</t>
  </si>
  <si>
    <t>Dodávka a montáž kompletního měniče - střídače FVE 120/80 kW</t>
  </si>
  <si>
    <t>Poznámka k položce:_x000d_
Max. výkon FV (W)	120 000 Max. vstupní DC napětí (V)	1 100 MPPT rozsah (V)	200-1000 Startovací napětí (V)	210 Jmenovité DC vstupní napětí (V)	620 Max. vstupní proud (A)	44/44/44/44 Počet MPPT	4 Počet stringů na MPPT	4/4/4/4 Jmenovitý výstupní výkon (W)	80 000 Max. výstupní proud (A)	133 Max. účinnost %	98,8 Komunikace	RS485, WiFi, PLC Ochrana - krytím	IP65, Monitoring selhání řetězce solárních panelů, ochrana proti ostrovnímu režimu, ochrana proti FV přepólování, monitoring stavu izolace, DC pojistka, DC SPD ochrana, AC SPD ochrana, monitorovací jednotka zbytkového proudu, zkratová ochrana výstupního proudu, AC přepěťová ochrana.</t>
  </si>
  <si>
    <t>Montážní práce na rozvodech a úpravy stávajícího LPS</t>
  </si>
  <si>
    <t>Uložení kabelů včetně uchycení do stoupaček</t>
  </si>
  <si>
    <t>Připojení veškerých konstrukcí včetně technologie na ochranné pospojení přes připojovací svorky daných konstrukcí a zařízení</t>
  </si>
  <si>
    <t>Rozvaděč R-FVE</t>
  </si>
  <si>
    <t>Dodávka a montáž kompletní typové rozvaděčové skříně š800 x v1200 x h400 mm s podstavcem v min. krytí IP44 včetně DIN lišt a desek pro upevnění přístrojů</t>
  </si>
  <si>
    <t>Poznámka k položce:_x000d_
Kompletní rozvaděčová nástěná venkovní skříň s přívody a vývody spodem</t>
  </si>
  <si>
    <t>Instalace přístrojů v rozvaděči včetně kabelového propojení</t>
  </si>
  <si>
    <t>Poznámka k položce:_x000d_
kompletní montáže</t>
  </si>
  <si>
    <t>Dodávka a montáž sady přepěťové ochrany SPD - PV1000 V/Y</t>
  </si>
  <si>
    <t>Poznámka k položce:_x000d_
ochrana SPD na straně DC</t>
  </si>
  <si>
    <t>Dodávka a montáž kompletního pojistkového odpínače s indikátorem PO/2p 1000V DC/32A včetně vložky</t>
  </si>
  <si>
    <t>Poznámka k položce:_x000d_
doplnění do měniče FVE</t>
  </si>
  <si>
    <t>Dodávka a montáž přepěťové ochrany (svodiče přepětí) např. PO-25-T1-V(S)/4</t>
  </si>
  <si>
    <t>Poznámka k položce:_x000d_
ochrana SPD na straně AC</t>
  </si>
  <si>
    <t>Dodávka a montáž kompaktního jističe 3p. In100A, Ir85A se spouští, předním přívodem, nastaven na Ir 85A, zkratová odolnost 55 kA</t>
  </si>
  <si>
    <t>Dodávka a montáž kompaktního jističe 3p. In100A, Ir70A se spouští, předním přívodem, nastaven na Ir 70A, zkratová odolnost 55kA</t>
  </si>
  <si>
    <t>Dodávka a montáž pojistkového odpínače typu 3xPNgG00-100A</t>
  </si>
  <si>
    <t>Dodávka a montáž 3f informačního elektroměru</t>
  </si>
  <si>
    <t xml:space="preserve">Poznámka k položce:_x000d_
informační měření FVE - Jednotarifový elektroměr pro přímé měření na DIN lištupro ,připojení max. průřez 35 mm2, 100A, 7mod., LCD, 3-fáz., 1-tar., podružný, přída přesnosti 1, LCD displej, 7 modulový, měří od 0,5 A - do 100 A. elektroměr s impulzním výstupem  dle normy DIN 43864 generované elektroměrem, vlasní spotřeba 0,2 W.</t>
  </si>
  <si>
    <t>Dodávka a montáž kompletních kabelových průchodek IP45</t>
  </si>
  <si>
    <t>Propojení rozvaděče se zemnící soustavou PE</t>
  </si>
  <si>
    <t>Kusová zkouška rozvaděče</t>
  </si>
  <si>
    <t>D+M Ostatní spojovací materiál , kompletace</t>
  </si>
  <si>
    <t>Úpravy ve stávajícím rozvaděči RH2 pro osazení nového jističe pro připojení R-FVE</t>
  </si>
  <si>
    <t>Dodávka a montáž kompaktního jističe 3p. In160A, Ir110A se spouští, předním přívodem, nastaven na Ir 110A, vypínací zkratová schopnost 85 kA</t>
  </si>
  <si>
    <t>Úpravy ve stávajícím rozvaděči RH1 pro osazení nového dvousměrného elektroměru včetně HDO a RTU pro řízení FVE</t>
  </si>
  <si>
    <t>Dodývka a montáž nového fakturačního obousměrného elektroměru</t>
  </si>
  <si>
    <t>Poznámka k položce:_x000d_
Příprava pro připojení, které bude osazovat a připojovat ČEZ Distribuce na základě přihlášky pro navýšený odběr celého objektu - bez poplatku ČEZ Distribuce</t>
  </si>
  <si>
    <t>Osazení trelé HDO - RTU pro řízení ovládání FVE</t>
  </si>
  <si>
    <t>Poznámka k položce:_x000d_
Osazení a propojení dle stanoviska ČEZ Distribuce - řízení výkonu 0 - 100%</t>
  </si>
  <si>
    <t>3,009</t>
  </si>
  <si>
    <t>06 - FVE VRN</t>
  </si>
  <si>
    <t>4 - vedlejší a ostatní položky zařízení spojené se slaboprodými rozvody a zařízení</t>
  </si>
  <si>
    <t>Dopracování zadávací dokumentace na prováděcí a dílenskou dokumentaci včetně programovacích tabulek.</t>
  </si>
  <si>
    <t>Poznámka k položce:_x000d_
Zohlednit zejména firemní know-how dodavatele a potřeby pro řádné provedení díla na stavbě</t>
  </si>
  <si>
    <t>Vypracování dokumentace skutečného stavu</t>
  </si>
  <si>
    <t>Poznámka k položce:_x000d_
Dokumentace bude vypracována na úrovni prováděcí dokumentace (textová a výkresová část, specifikace skutečně použitého materiálu, zařízení a výrobků) a bude předána 4 x v papírové podobě, 2 x elektronicky na CD ve formátu *.pdf, 2 x elektronicky výkresová část na CD ve formátu *.dwg. Dokumentace musí být dodána tak, aby provozovatel mohl provádět komplexní provoz, údržbu, servis a rozvoj vlastními odbornými silami.</t>
  </si>
  <si>
    <t>Likvidace odpadů spojené s elekto částí - FVE</t>
  </si>
  <si>
    <t>4,015</t>
  </si>
  <si>
    <t>Závěrečný úklid spojený s elekto částí - FVE</t>
  </si>
  <si>
    <t>4,016</t>
  </si>
  <si>
    <t>Koordinační činnost spojená s elekto částí - FVE</t>
  </si>
  <si>
    <t>4,017</t>
  </si>
  <si>
    <t>Doprava spojená s elekto částí - FVE</t>
  </si>
  <si>
    <t>4,018</t>
  </si>
  <si>
    <t>Zařízení staveniště spojená s elekto částí - FVE</t>
  </si>
  <si>
    <t>Poznámka k položce:_x000d_
Pro danou část stavby, a to především v souladu s NV č. 591/2006 Sb., technologickými postupy, vyhodnocením rizik a opatřeními pro jejih zamezení a tedy pro zajištění bezpečnosti provádění prací atd.</t>
  </si>
  <si>
    <t>07 - Rozvod plynu</t>
  </si>
  <si>
    <t>D1 - DEMONTÁŽE</t>
  </si>
  <si>
    <t>D2 - POTRUBÍ</t>
  </si>
  <si>
    <t>D3 - OSTATNÍ</t>
  </si>
  <si>
    <t>D1</t>
  </si>
  <si>
    <t>DEMONTÁŽE</t>
  </si>
  <si>
    <t>Pol1</t>
  </si>
  <si>
    <t>Odborné odpojení kotlů od rozvodu plynu</t>
  </si>
  <si>
    <t>Pol2</t>
  </si>
  <si>
    <t>Odborné odpojení, demontáž, přesun a likvidace ocelového plynového potrunbí do DN 65 s příslušenstvím</t>
  </si>
  <si>
    <t>Pol3</t>
  </si>
  <si>
    <t>Odborné odpojení, demontáž, přesun a likvidace ocelového potrunbí odvzdušnění do DN 25 s příslušenstvím</t>
  </si>
  <si>
    <t>Poznámka k položce:_x000d_
Včetně trasy nad střechou</t>
  </si>
  <si>
    <t>D2</t>
  </si>
  <si>
    <t>POTRUBÍ</t>
  </si>
  <si>
    <t>Pol4</t>
  </si>
  <si>
    <t>D+M Trubky ocelové závitová ČSN 42 5710, do 1", vč. tvarovek</t>
  </si>
  <si>
    <t>Poznámka k položce:_x000d_
Vč. těsnícího, montážního a dalšího příslušenství. Přesnou dimenzi určit v dalším stupni PD.</t>
  </si>
  <si>
    <t>Pol5</t>
  </si>
  <si>
    <t>D+M Systém závěsů a profilových konzoDN25</t>
  </si>
  <si>
    <t>Poznámka k položce:_x000d_
Kompletní systém závěsů potrubí z nekorodujícího kovového materiálu</t>
  </si>
  <si>
    <t>Pol6</t>
  </si>
  <si>
    <t>D+M Barva základní na ocelové konstrukce + ředidlo</t>
  </si>
  <si>
    <t xml:space="preserve">Poznámka k položce:_x000d_
množství je uvedeno pro jednu vrstvu. Nátěr ocelového potrubí dle návodu výrobce barvy. Cenu přizpůsobit na počet vrstev dle  požadavku a doporučení návodu výrobce barvy</t>
  </si>
  <si>
    <t>Pol7</t>
  </si>
  <si>
    <t>D+M Barva vrchní syntetická žlutá + ředidlo</t>
  </si>
  <si>
    <t>Poznámka k položce:_x000d_
množství je uvedeno pro jednu vrstvu. Vrchní žlutý nátěr ocelového potrubí dle návodu výrobce barvy. Cenu přizpůsobit na počet vrstev dle požadavku a doporučení návodu výrobce barvy s tím, že budou minimálně dvě vrstvy.</t>
  </si>
  <si>
    <t>Pol8</t>
  </si>
  <si>
    <t>D+M Napojení nového potrubí na kotel</t>
  </si>
  <si>
    <t>Pol9</t>
  </si>
  <si>
    <t>D+M Napojení nového potrubí na stávající rozvod plynu v místnosti</t>
  </si>
  <si>
    <t>Pol10</t>
  </si>
  <si>
    <t>D+M Provedení otvorů v obvodové stěně a osazení VZT POTRUBÍ D100 z pozinkovaného plechu, včetně stavebního zapravení (zazdění, omítka, malba, …)</t>
  </si>
  <si>
    <t>Poznámka k položce:_x000d_
Pro trvalé větrání prostozu s kotlem</t>
  </si>
  <si>
    <t>Pol11</t>
  </si>
  <si>
    <t>D+M Protidešt´vá žaluzie se síťkou proti pronikání hmyzu D100 na fasádě domu s návazností na větrací potrubí</t>
  </si>
  <si>
    <t>D3</t>
  </si>
  <si>
    <t>OSTATNÍ</t>
  </si>
  <si>
    <t>Pol12</t>
  </si>
  <si>
    <t>Pol13</t>
  </si>
  <si>
    <t>Dokumentace skutečného stavu.</t>
  </si>
  <si>
    <t>Poznámka k položce:_x000d_
Pro danou část stavby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</si>
  <si>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Pol14</t>
  </si>
  <si>
    <t>Seznámení se se zadávací a projektovou dokumentací</t>
  </si>
  <si>
    <t>Poznámka k položce:_x000d_
Komplexní seznámení zhotovitele před započetím stavby</t>
  </si>
  <si>
    <t>Pol15</t>
  </si>
  <si>
    <t>Zřízení a odstranění pracovní podlahy dle montáže, např. lešení, pomocné lešení, práce na žebříku, práce na plošině atd. - dle potřeb montáže.</t>
  </si>
  <si>
    <t>Poznámka k položce:_x000d_
Se zajištěním bezpečnosti práce ve výškách</t>
  </si>
  <si>
    <t>Pol16</t>
  </si>
  <si>
    <t>Tlaková zkouška plynového potrubí do DN25</t>
  </si>
  <si>
    <t>Poznámka k položce:_x000d_
Včetně provedení zápisu</t>
  </si>
  <si>
    <t>Pol17</t>
  </si>
  <si>
    <t>Napuštění plynového potrubí včetně provedení zápisu dle TPG 800 03</t>
  </si>
  <si>
    <t>Poznámka k položce:_x000d_
O vpuštění plynu se vyhotoví zápis.</t>
  </si>
  <si>
    <t>Pol18</t>
  </si>
  <si>
    <t>Odplynění plynového potrubí</t>
  </si>
  <si>
    <t>Poznámka k položce:_x000d_
Odplynění se provede např. dle ČSN 38 6405 a bude provedena kontrola vzorku plynu. O odplynění plynu se vyhotoví zápis.</t>
  </si>
  <si>
    <t>Pol19</t>
  </si>
  <si>
    <t>Odvzdušnění plynového potrubí před započetím demontáží</t>
  </si>
  <si>
    <t>Poznámka k položce:_x000d_
Odvzdušnění se provede např. dle ČSN 38 6405 a bude provedena kontrola vzorku plynu. O odvzdušnění plynu se vyhotoví zápis.</t>
  </si>
  <si>
    <t>Pol20</t>
  </si>
  <si>
    <t>Kontrola plynovodu a spojů</t>
  </si>
  <si>
    <t>Pol21</t>
  </si>
  <si>
    <t>Revize rozvodu plynu včetně zprávy a revizní knihy</t>
  </si>
  <si>
    <t>Poznámka k položce:_x000d_
Vyhrazené technické zařízení dle ­NV č. 191/2022 Sb</t>
  </si>
  <si>
    <t>Pol22</t>
  </si>
  <si>
    <t>Pol23</t>
  </si>
  <si>
    <t>D+M Popisy a označení rozvodů a zařízení</t>
  </si>
  <si>
    <t>Poznámka k položce:_x000d_
Popisy a označení především hlavního uzávěru např. ČSN 13 0072, tak aby byla umožněna snadná orientace v zařízení pro obsluhu, údržbu a servis</t>
  </si>
  <si>
    <t>Pol24</t>
  </si>
  <si>
    <t>Pol25</t>
  </si>
  <si>
    <t>Poznámka k položce:_x000d_
Provádění průběžného a provedení komplexního úklidu po stavbě na úroveň min. původního stavu v návaznosti na likvidaci odpadů</t>
  </si>
  <si>
    <t>Pol26</t>
  </si>
  <si>
    <t>Poznámka k položce:_x000d_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</si>
  <si>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Pol27</t>
  </si>
  <si>
    <t>Poznámka k položce:_x000d_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</si>
  <si>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Pol28</t>
  </si>
  <si>
    <t>Doprava</t>
  </si>
  <si>
    <t>Poznámka k položce:_x000d_
V rozsahu činnosti dle dotčené projektové učásti.</t>
  </si>
  <si>
    <t>Pol29</t>
  </si>
  <si>
    <t>Zařízení staveniště/pracoviště</t>
  </si>
  <si>
    <t>Poznámka k položce:_x000d_
V rozsahu činnosti dle dotčené projektové učásti, a to především v souladu s NV č. 591/2006 Sb., technologickými postupy, vyhodnocením rizik a opatřeními pro jejih zamezení a tedy pro zajištění bezpečnosti provádění prací atd.</t>
  </si>
  <si>
    <t>08 - Vytápění</t>
  </si>
  <si>
    <t>D1 - DEMONTÁŽE A PŘESUNY</t>
  </si>
  <si>
    <t xml:space="preserve">D2 - ZDROJ TEPLA,  AKUMULACE, REGULACE</t>
  </si>
  <si>
    <t>D3 - TOPNÁ TĚLESA</t>
  </si>
  <si>
    <t>D4 - ARMATURY, ČERPADLA, MĚŘENÍ …</t>
  </si>
  <si>
    <t>D5 - POTRUBÍ</t>
  </si>
  <si>
    <t>D6 - ROZDĚLOVAČ A SBĚRAČ</t>
  </si>
  <si>
    <t>D7 - MĚŘENÍ TEPLA</t>
  </si>
  <si>
    <t>D8 - ZABEZPEČOVACÍ ZAŘÍZENÍ A EXPANZNÍ ZAŘÍZENÍ</t>
  </si>
  <si>
    <t>D9 - OSTATNÍ</t>
  </si>
  <si>
    <t>DEMONTÁŽE A PŘESUNY</t>
  </si>
  <si>
    <t>Pol30</t>
  </si>
  <si>
    <t>Odborné odpojení, demontáž, odvoz a likvidace - stacionární kotel Protherm KLO včetně příslušenství</t>
  </si>
  <si>
    <t>Pol31</t>
  </si>
  <si>
    <t>Odborné odpojení, demontáž, odvoz a likvidace - systém svislého odkouření vyvedeného nad šikmou střechu od kotle Protherm KLO včetně ocelového nosného systému a příslušenství</t>
  </si>
  <si>
    <t>Pol32</t>
  </si>
  <si>
    <t>Odpojení, demontáž, odvoz a likvidace - expanzní nádoba s příslušenstvím</t>
  </si>
  <si>
    <t>Pol33</t>
  </si>
  <si>
    <t>Odpojení, demontáž, odvoz a likvidace - rozdělovač a sběrač s topnými vývody a přívody včetně armatur, čerpadel a příslušenství</t>
  </si>
  <si>
    <t>Pol34</t>
  </si>
  <si>
    <t>Odpojení, demontáž, odvoz a likvidace - doplňování topné vody a odpadní systém pro zdroj tepla včetně příslušenství</t>
  </si>
  <si>
    <t>Pol35</t>
  </si>
  <si>
    <t>Odpojení, demontáž, odvoz a likvidace - ohřívač teplé vody včetně příslušenství</t>
  </si>
  <si>
    <t>Pol36</t>
  </si>
  <si>
    <t>Odpojení, demontáž, odvoz a likvidace - litionová topná tělesa včetně příslušenství</t>
  </si>
  <si>
    <t>Pol37</t>
  </si>
  <si>
    <t>Odpojení, demontáž, odvoz a likvidace - ocelová desková topná tělesa včetně příslušenství</t>
  </si>
  <si>
    <t>Pol38</t>
  </si>
  <si>
    <t>Odpojení, demontáž, odvoz a likvidace - rozvodů topné vody s příslušenstvím</t>
  </si>
  <si>
    <t>Pol39</t>
  </si>
  <si>
    <t>Odpojení, demontáž, přesun a opětovná montáž - rozvodů topné vody s příslušenstvím do DN 40</t>
  </si>
  <si>
    <t>Poznámka k položce:_x000d_
Přesun funkčně ponechávaného rozvodu pro sousední budovu v 1. NP pro potřeby koordinace a umístění nových rozvodů. Včetně výměny izolace tl. 30 mm v celé délce, opravy nátěrů a nových závěsů (cca 26 kusů)</t>
  </si>
  <si>
    <t xml:space="preserve">ZDROJ TEPLA,  AKUMULACE, REGULACE</t>
  </si>
  <si>
    <t>Pol40</t>
  </si>
  <si>
    <t>D+M Komplexní dodávka, montáž, seřízení, uvedení do provozu, atd. - tepelné čerpadlo vzduch-voda pro venkovní instalaci pro provoz vytápění, pojistný ventil 300 kPa - viz výkres schema zdroje tepla.</t>
  </si>
  <si>
    <t>Poznámka k položce:_x000d_
Rámcové parametry:	 -	Minimální výkony: o 	Topný výkon při A2/W35 (EN14511) - 		min. 24,8 kW o 	Topný výkon při A-7/W35 (EN14511) - 		min.21,65 kW o 	SCOP (EN 14825) -					min. 3,79 -	Meze použitelnosti: o 	Mez použitelnosti zdroje tepla min. - 			-20 °C o 	Mez použitelnosti zdroje tepla max. - 			40 °C o 	Mez použitelnosti na straně topení -			60 °C -	Energetické údaje: o 	Třída energetické účinnosti tepelného čerpadla W35 -	A++ - 	Hladina akustického výkonu dle EN 12102 max. 67 dB s možností tichého módu např. pro noční režim (Akustický vliv koordinovat s požadavky hlukové studie, které musí být splněny ideálně s rezervou.) -	Jmenovité napětí: o 	Jmenovité napětí kompresoru -				400 V -	Elektrický příkon: o 	Příkon max. bez integrovaného dohřevu -			max. 13,9 kW Koordinovat s úpravou venkovní plochy pro umístění a s prostorovými možnostmi</t>
  </si>
  <si>
    <t>Pol41</t>
  </si>
  <si>
    <t>D+M Typová tlaková hadice s izolací na připojení tepelného čerpadla na potrubí topné vody. Průřez dle zvoleného tepelného čerpadla.</t>
  </si>
  <si>
    <t>Poznámka k položce:_x000d_
Provedení dle zvoleného tepelného čerpadla. Délky upravit dle napojení skutečného tepelného čerpadla.</t>
  </si>
  <si>
    <t>Pol42</t>
  </si>
  <si>
    <t>D+M Elektrický kotel o výkonu min. 45 kW se čtyřmi výkonovými stupni (např. 15+7,5+7,5+15 kW) včetně připojovacích armatur, čerpadla, expanzní nádoby a pojistného ventilu 300 kPa a dalším příslušenstvím - viz výkres schema zdroje tepla</t>
  </si>
  <si>
    <t>Poznámka k položce:_x000d_
Včetně veškerého příslušenství doporučeného a požadovaného výrobcem</t>
  </si>
  <si>
    <t>Pol43</t>
  </si>
  <si>
    <t>D+M Stacionární akumulační zásobník k tepelnému čerpadlo, objem cca 1000 l, s tepelnou izolací, s dostatečným počtem připojovacích otvorů/hrdel</t>
  </si>
  <si>
    <t>Poznámka k položce:_x000d_
Typ a velikost zásobníku koordinovat s dodávkou a potřebami tepelného čerpadla a elektrického kotle. Kordinovat se stavebním prostorem pro umístění nádoby.</t>
  </si>
  <si>
    <t>Pol44</t>
  </si>
  <si>
    <t>D+M Oběhové čerpadlo topné vody pro tepelné čerpadlo s předběžně odhadovaným průtokem cca 7 m3/h, 230 V</t>
  </si>
  <si>
    <t>Poznámka k položce:_x000d_
Průtok a výkon koordinovat s dodávaným tepelným čerpadlem</t>
  </si>
  <si>
    <t>Pol45</t>
  </si>
  <si>
    <t>Odborné seřízení tepelného čerpadla s bivalentním zdrojem a s regulací celého systému zdroje tepla až po směšovací uzly (včetně) vytápění a uvedení do provozu</t>
  </si>
  <si>
    <t>Poznámka k položce:_x000d_
Odborný pracovník - servisní technik výrobce tepelného čerpadla</t>
  </si>
  <si>
    <t>Pol46</t>
  </si>
  <si>
    <t>Dodávka - Komplexní typový regulátor tepelných čerpadel a celého zdroje tepla s příslušenstvím a všemi čidly. Regulátor slouží k řízení chodu a kaskády tepelných čerpadel s víccestupňovým bivalentním elektricým kotlem, akumulačním zásobníkem, ale také pro ekvitermní regulaci vytápění dvou topných okruhů. Bude umožňovat také datové propojení pro přenos informací a ovládání přes internet, přenos poruchových stavů na GSM komunikátor, propojení s čerpadly, spínání od HDO a další.</t>
  </si>
  <si>
    <t>Poznámka k položce:_x000d_
Regulátor bude koordinován se zvolými tepelnými čerpadly a ostatním souvisejícícm zařízení vytápění a dále s eletkro částí, která zabezpečí montáž a elektrické propojení. Regulátor bude dodán jako typové příslušenství tepelného čerpadla určeného k tomuto účelu výrobcem čerpadla. Regulátor bude ovládat komplexní provoz v časovém a výkonovém režimu tepelného čerpadla, elektrického dohřevu, oběhových čerpadel, regulace vytápění tří topných okruhů dle vnitřních teplot v referenčních místnostech dále bude informovat uživatele o provozních stavech a umožní nastavení provozu pomocí displeje. Regulátor bude dále shromažďovat informace o poruchách, haváriích a bude o nich informovat provozovatele pomocí sms zpráv GSM. Systém bude možné sledovat a ovládat i pomocí vzdáleného přístupu přes internet. Montáž regulátoru s příslušenstvím viz Elektroinstalace</t>
  </si>
  <si>
    <t>Pol47</t>
  </si>
  <si>
    <t>D+M Napojení tepelného čerpadla na kanalizační potrubí. Včetně sifonu.</t>
  </si>
  <si>
    <t>Poznámka k položce:_x000d_
Přizpůsobit dodanému čerpadlu a koordinovat s přípravou přívodu kanalizace k tepelnému čerpadlu</t>
  </si>
  <si>
    <t>TOPNÁ TĚLESA</t>
  </si>
  <si>
    <t>Pol48</t>
  </si>
  <si>
    <t>D+M Ocelové deskové těleso s integrovanou ventilovou vložkou s automatickou regulací průtoku (nastavený průtok nebude překročen - např. tzv. ventil Eclipse). Nominální výkon min. 1343 W při teplotě topné vody 75/65 °C a teplotě prostoru 20 °C. Předpokládaný typ 22 s výškou tělesa 600 a délkou 800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</si>
  <si>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 xml:space="preserve">Poznámka k položce:_x000d_
Rozměry upřesnit dle výkonu zvoleného typu tělesa a podle podkladů výrobce a dále s ohledem k dispozičním možnostem umístění. Včetně veškerého příslušenství dle návodu a doporučení výrobce (systém upevnění ke stěně, …). Atypická ventilová vložka zaručí, že nastavený průtok nebude překročen, i když dojde ke změnám diferenčního tlaku v systému kvůli zavření jiných ventilů nebo během ranního zátopu po útlumu. Ventil udržuje průtok nezávisle na diferenčním tlaku. Proto nejsou nutné složité výpočty k určení nastavení ventilu. Dle typu zvoleného tělesa a možností výrobce při objednání může vzniknout potřeba standardní ventilovou vložku zaměnit za požadovanou s automatickou regulací.  Záruka na těsnost min. 5 roků.</t>
  </si>
  <si>
    <t>Pol49</t>
  </si>
  <si>
    <t>D+M Ocelové deskové těleso s integrovanou ventilovou vložkou s automatickou regulací průtoku (nastavený průtok nebude překročen - např. tzv. ventil Eclipse). Nominální výkon min. 1388 W při teplotě topné vody 75/65 °C a teplotě prostoru 20 °C. Předpokládaný typ 22 s výškou tělesa 900 a délkou 600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</si>
  <si>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Pol50</t>
  </si>
  <si>
    <t>D+M Ocelové deskové těleso s integrovanou ventilovou vložkou s automatickou regulací průtoku (nastavený průtok nebude překročen - např. tzv. ventil Eclipse). Nominální výkon min. 2082 W při teplotě topné vody 75/65 °C a teplotě prostoru 20 °C. Předpokládaný typ 22 s výškou tělesa 900 a délkou 900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</si>
  <si>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Pol51</t>
  </si>
  <si>
    <t>D+M Ocelové deskové těleso s integrovanou ventilovou vložkou s automatickou regulací průtoku (nastavený průtok nebude překročen - např. tzv. ventil Eclipse). Nominální výkon min. 2776 W při teplotě topné vody 75/65 °C a teplotě prostoru 20 °C. Předpokládaný typ 22 s výškou tělesa 900 a délkou 1200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</si>
  <si>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Pol52</t>
  </si>
  <si>
    <t>D+M Ocelové deskové těleso s integrovanou ventilovou vložkou s automatickou regulací průtoku (nastavený průtok nebude překročen - např. tzv. ventil Eclipse). Nominální výkon min. 3238 W při teplotě topné vody 75/65 °C a teplotě prostoru 20 °C. Předpokládaný typ 22 s výškou tělesa 900 a délkou 1400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</si>
  <si>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Pol53</t>
  </si>
  <si>
    <t>D+M Ocelové deskové těleso s integrovanou ventilovou vložkou s automatickou regulací průtoku (nastavený průtok nebude překročen - např. tzv. ventil Eclipse). Nominální výkon min. 1043 W při teplotě topné vody 75/65 °C a teplotě prostoru 20 °C. Předpokládaný typ 33 s výškou tělesa 400 a délkou 600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</si>
  <si>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Pol54</t>
  </si>
  <si>
    <t>D+M Ocelové deskové těleso s integrovanou ventilovou vložkou s automatickou regulací průtoku (nastavený průtok nebude překročen - např. tzv. ventil Eclipse). Nominální výkon min. 1738 W při teplotě topné vody 75/65 °C a teplotě prostoru 20 °C. Předpokládaný typ 33 s výškou tělesa 400 a délkou 1000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</si>
  <si>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Pol55</t>
  </si>
  <si>
    <t>D+M Ocelové deskové těleso s integrovanou ventilovou vložkou s automatickou regulací průtoku (nastavený průtok nebude překročen - např. tzv. ventil Eclipse). Nominální výkon min. 2433 W při teplotě topné vody 75/65 °C a teplotě prostoru 20 °C. Předpokládaný typ 33 s výškou tělesa 400 a délkou 1400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</si>
  <si>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Pol56</t>
  </si>
  <si>
    <t>D+M Ocelové deskové těleso s integrovanou ventilovou vložkou s automatickou regulací průtoku (nastavený průtok nebude překročen - např. tzv. ventil Eclipse). Nominální výkon min. 2781 W při teplotě topné vody 75/65 °C a teplotě prostoru 20 °C. Předpokládaný typ 33 s výškou tělesa 400 a délkou 1600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</si>
  <si>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Pol57</t>
  </si>
  <si>
    <t>D+M Ocelové deskové těleso s integrovanou ventilovou vložkou s automatickou regulací průtoku (nastavený průtok nebude překročen - např. tzv. ventil Eclipse). Nominální výkon min. 3128 W při teplotě topné vody 75/65 °C a teplotě prostoru 20 °C. Předpokládaný typ 33 s výškou tělesa 400 a délkou 1800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</si>
  <si>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Pol58</t>
  </si>
  <si>
    <t>D+M Ocelové deskové těleso s integrovanou ventilovou vložkou s automatickou regulací průtoku (nastavený průtok nebude překročen - např. tzv. ventil Eclipse). Nominální výkon min. 3476 W při teplotě topné vody 75/65 °C a teplotě prostoru 20 °C. Předpokládaný typ 33 s výškou tělesa 400 a délkou 2000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</si>
  <si>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Pol59</t>
  </si>
  <si>
    <t>D+M Ocelové deskové těleso s integrovanou ventilovou vložkou s automatickou regulací průtoku (nastavený průtok nebude překročen - např. tzv. ventil Eclipse). Nominální výkon min. 3997 W při teplotě topné vody 75/65 °C a teplotě prostoru 20 °C. Předpokládaný typ 33 s výškou tělesa 400 a délkou 2300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</si>
  <si>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Pol60</t>
  </si>
  <si>
    <t>D+M Ocelové deskové těleso s integrovanou ventilovou vložkou s automatickou regulací průtoku (nastavený průtok nebude překročen - např. tzv. ventil Eclipse). Nominální výkon min. 4519 W při teplotě topné vody 75/65 °C a teplotě prostoru 20 °C. Předpokládaný typ 33 s výškou tělesa 400 a délkou 2600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</si>
  <si>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Pol61</t>
  </si>
  <si>
    <t>D+M Ocelové deskové těleso s integrovanou ventilovou vložkou s automatickou regulací průtoku (nastavený průtok nebude překročen - např. tzv. ventil Eclipse). Nominální výkon min. 1684 W při teplotě topné vody 75/65 °C a teplotě prostoru 20 °C. Předpokládaný typ 33 s výškou tělesa 600 a délkou 700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</si>
  <si>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Pol62</t>
  </si>
  <si>
    <t>D+M Ocelové deskové těleso s integrovanou ventilovou vložkou s automatickou regulací průtoku (nastavený průtok nebude překročen - např. tzv. ventil Eclipse). Nominální výkon min. 2406 W při teplotě topné vody 75/65 °C a teplotě prostoru 20 °C. Předpokládaný typ 33 s výškou tělesa 600 a délkou 1000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</si>
  <si>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Pol63</t>
  </si>
  <si>
    <t>D+M Ocelové deskové těleso s integrovanou ventilovou vložkou s automatickou regulací průtoku (nastavený průtok nebude překročen - např. tzv. ventil Eclipse). Nominální výkon min. 3850 W při teplotě topné vody 75/65 °C a teplotě prostoru 20 °C. Předpokládaný typ 33 s výškou tělesa 600 a délkou 1600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</si>
  <si>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Pol64</t>
  </si>
  <si>
    <t>D+M Ocelové deskové těleso s integrovanou ventilovou vložkou s automatickou regulací průtoku (nastavený průtok nebude překročen - např. tzv. ventil Eclipse). Nominální výkon min. 4331 W při teplotě topné vody 75/65 °C a teplotě prostoru 20 °C. Předpokládaný typ 33 s výškou tělesa 600 a délkou 1800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</si>
  <si>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Pol65</t>
  </si>
  <si>
    <t>D+M Ocelové deskové těleso s integrovanou ventilovou vložkou s automatickou regulací průtoku (nastavený průtok nebude překročen - např. tzv. ventil Eclipse). Nominální výkon min. 5534 W při teplotě topné vody 75/65 °C a teplotě prostoru 20 °C. Předpokládaný typ 33 s výškou tělesa 600 a délkou 2300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</si>
  <si>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Pol66</t>
  </si>
  <si>
    <t>D+M Ocelové deskové těleso s integrovanou ventilovou vložkou s automatickou regulací průtoku (nastavený průtok nebude překročen - např. tzv. ventil Eclipse). Nominální výkon min. 6256 W při teplotě topné vody 75/65 °C a teplotě prostoru 20 °C. Předpokládaný typ 33 s výškou tělesa 600 a délkou 2600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</si>
  <si>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Pol67</t>
  </si>
  <si>
    <t>D+M Ocelové deskové těleso s integrovanou ventilovou vložkou s automatickou regulací průtoku (nastavený průtok nebude překročen - např. tzv. ventil Eclipse). Nominální výkon min. 7218 W při teplotě topné vody 75/65 °C a teplotě prostoru 20 °C. Předpokládaný typ 33 s výškou tělesa 600 a délkou 3000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</si>
  <si>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Pol68</t>
  </si>
  <si>
    <t>D+M Ocelové deskové těleso s integrovanou ventilovou vložkou s automatickou regulací průtoku (nastavený průtok nebude překročen - např. tzv. ventil Eclipse). Nominální výkon min. 1331 W při teplotě topné vody 75/65 °C a teplotě prostoru 20 °C. Předpokládaný typ 33 s výškou tělesa 900 a délkou 400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</si>
  <si>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Pol69</t>
  </si>
  <si>
    <t>D+M Ocelové deskové těleso s integrovanou ventilovou vložkou s automatickou regulací průtoku (nastavený průtok nebude překročen - např. tzv. ventil Eclipse). Nominální výkon min. 3328 W při teplotě topné vody 75/65 °C a teplotě prostoru 20 °C. Předpokládaný typ 33 s výškou tělesa 900 a délkou 1000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</si>
  <si>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Pol70</t>
  </si>
  <si>
    <t>D+M Ocelové deskové těleso s integrovanou ventilovou vložkou s automatickou regulací průtoku (nastavený průtok nebude překročen - např. tzv. ventil Eclipse). Nominální výkon min. 4659 W při teplotě topné vody 75/65 °C a teplotě prostoru 20 °C. Předpokládaný typ 33 s výškou tělesa 900 a délkou 1400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</si>
  <si>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Pol71</t>
  </si>
  <si>
    <t>D+M Ocelové deskové těleso s integrovanou ventilovou vložkou s automatickou regulací průtoku (nastavený průtok nebude překročen - např. tzv. ventil Eclipse). Nominální výkon min. 8169 W při teplotě topné vody 75/65 °C a teplotě prostoru 20 °C. Předpokládaný typ 33 s výškou tělesa 700 a délkou 3000 mm. Spodní pravé tzv. VK napojení pro šroubení VK 1/2" pro připojení topného a vratného potrubí. Integrovaný ruční odvzdušňovací ventil. S bočními kryty a horní mřížkou.Výrobní parametry min. 90 °C a 0.6 MPa. Vrchní lak epoxypolyesterový nebo jiný stejně nebo více kvalitní v barvě RAL 9016.</t>
  </si>
  <si>
    <t>D4</t>
  </si>
  <si>
    <t>ARMATURY, ČERPADLA, MĚŘENÍ …</t>
  </si>
  <si>
    <t>Pol72</t>
  </si>
  <si>
    <t>D+M Uzavíratelné, popř. regulační šroubení pro otopná tělesa VK (tělesa s integrovanou ventilovou vložkou), předpokládaná rozteč 50 mm, rohové provedení, R 1/2", PN 10, povrch niklovaný včetně designové krytky</t>
  </si>
  <si>
    <t>Poznámka k položce:_x000d_
Rohové provedení. Rozteč a dimenzi korigovat dle připojovaného skutečně dodaného topného tělesa. Na všechna topná tělesa se spodním tzv VK připojením a s integrovanou ventilovou vložkou (ocelová desková tělesa různého provedení typu VK).</t>
  </si>
  <si>
    <t>Pol73</t>
  </si>
  <si>
    <t>D+M Termostatická hlavice pro ventilové vložky topných těles pro veřejné prostory - zabezpečený model, rozsah nastavení v rozmezí cca od 8 °C do 26 °C s hladkým povrchem (využití i pro prostory se zvýšenými požadavky na hygienu), barva bílá RAL 9016</t>
  </si>
  <si>
    <t>Poznámka k položce:_x000d_
Předběžná aretace nastavení na teploty uvedené ve výkresové části. Včetně speciálního klíče pro možnost sejmutí a změny nastavení hlavice. - Ochrana proti krádeži - Pevnost v tahu ohybem termostatické hlavice min. 1000 N - Plynule nastavitelná teplota pomocí speciálního klíče bez nutnosti odstranění ochranného krytu - Kombinace moderního designu s mimořádnou odolností i v nejnáročnějším prostředí, např. ve veřejných budovách - Kryt hlavice lze otáčet kolem dokola bez vlivu na nastavení teploty - Kapalinou plněné čidlo s vysokou regulační schopností a přesností</t>
  </si>
  <si>
    <t>Pol74</t>
  </si>
  <si>
    <t>D+M Plnoprůtokový kulový kohout s koulí proti usazování nečistot na funkční ploše koule při zavřeném stavu, závitový, 3" s pákou</t>
  </si>
  <si>
    <t>Poznámka k položce:_x000d_
Lze nahradit přírubovým uzávěrem. Na rozvodu topné a vratné vody. Včetně montážního a těsnícího materilálu.</t>
  </si>
  <si>
    <t>Pol75</t>
  </si>
  <si>
    <t>D+M Plnoprůtokový kulový kohout s koulí proti usazování nečistot na funkční ploše koule při zavřeném stavu, závitový, 2" s pákou</t>
  </si>
  <si>
    <t>Poznámka k položce:_x000d_
Na rozvodu topné a vratné vody. Včetně montážního a těsnícího materilálu.</t>
  </si>
  <si>
    <t>Pol76</t>
  </si>
  <si>
    <t>D+M Plnoprůtokový kulový kohout s koulí proti usazování nečistot na funkční ploše koule při zavřeném stavu, závitový, 6/4" s pákou</t>
  </si>
  <si>
    <t>Pol77</t>
  </si>
  <si>
    <t>D+M Plnoprůtokový kulový kohout s koulí proti usazování nečistot na funkční ploše koule při zavřeném stavu, závitový, 1/2" s pákou</t>
  </si>
  <si>
    <t>Poznámka k položce:_x000d_
Na dopoštění vody. Včetně montážního a těsnícího materilálu.</t>
  </si>
  <si>
    <t>Pol78</t>
  </si>
  <si>
    <t>D+M Vypouštěcí kulový kohout s hadicovou vývodkou a zátkou 1/2"</t>
  </si>
  <si>
    <t>Poznámka k položce:_x000d_
Vypouštění topné vody. Včetně montážního a těsnícího materilálu. Na všechna nejnižší místa topného systému mimo topných těles</t>
  </si>
  <si>
    <t>Pol79</t>
  </si>
  <si>
    <t>D+M Automatický odvzdušňovací ventil 1/2“, PN10, s uzávěrem + návarek</t>
  </si>
  <si>
    <t>Poznámka k položce:_x000d_
Včetně montážního a těsnícího materilálu. Na všechna nejvyšší místa topného systému mimo topných těles.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t>
  </si>
  <si>
    <t>Pol80</t>
  </si>
  <si>
    <t>D+M filtr topné vody s magnetem, nerezové sítko, 2", včetně příslušenství</t>
  </si>
  <si>
    <t>Poznámka k položce:_x000d_
Včetně montážního a těsnícího materilálu</t>
  </si>
  <si>
    <t>Pol81</t>
  </si>
  <si>
    <t>D+M filtr topné vody s magnetem, nerezové sítko, 6/4", včetně příslušenství</t>
  </si>
  <si>
    <t>Pol82</t>
  </si>
  <si>
    <t>D+M zpětná klapka, 2", kv=min. 38, včetně příslušenství</t>
  </si>
  <si>
    <t>Pol83</t>
  </si>
  <si>
    <t>D+M zpětná klapka, 6/4", kv=min. 26, včetně příslušenství</t>
  </si>
  <si>
    <t>Pol84</t>
  </si>
  <si>
    <t>D+M Mechanický cyklonový filtr pitné vody, 1/2" pro průtok min. 2 m3/h, filtrační schopnost 90 μmf PN10. Složení - kovová hlava s vlastním šroubením, těleso filtru z průhledného materiálu pro kontrolu zanesení, nerezová filtrační vložka. Ve spodní části tělesa bude ruční odkalovací ventil. Včetně přepadového trychtýře s napojením na kanalizaci.</t>
  </si>
  <si>
    <t>Poznámka k položce:_x000d_
Mechanické filtrace na dopuštění topné vody před úpravou vody. Robustní a provozně spolehlivý s velmi dlouhou životností včetně filtrační vložky. Včetně klíče pro rozebrání a čištění filtru</t>
  </si>
  <si>
    <t>Pol85</t>
  </si>
  <si>
    <t>D+M Teploměr bimetalový ručičkový, cca ø100mm, 0-120 °C + nerezová jímka + návarek</t>
  </si>
  <si>
    <t>Poznámka k položce:_x000d_
Včetně montážního a těsnícího materilálu. Kovové nerezové pouzdro. Vyznačení provozních stavů.</t>
  </si>
  <si>
    <t>Pol86</t>
  </si>
  <si>
    <t>D+M Manometr, min. ø 100 mm, 0-600 kPa, manometrový kulový kohout zkušební, manometrová smyčka</t>
  </si>
  <si>
    <t>Poznámka k položce:_x000d_
Kovové pouzdro. Vyznačení provozních stavů. Vč. montážního a těsnícího materilálu.</t>
  </si>
  <si>
    <t>Pol87</t>
  </si>
  <si>
    <t>D+M Základní sada pro demineralizaci topné vody, sada obsahující patronu, kapacita min. 0,5 m3/h, náhradní náplň, plnící nástavec s konzolou pro montáž na stěnu a digitální měrič vodivosti</t>
  </si>
  <si>
    <t>Poznámka k položce:_x000d_
Úprava topné vody - musí být upravena v rámci dodavatelské prováděcí a dodvatelské dokumentzaci s ohledem na požadavky výrobce zvoleného tepelného čerpadla. Včetně veškerého příslušesntví chemikálií.</t>
  </si>
  <si>
    <t>Pol88</t>
  </si>
  <si>
    <t>D+M Kompaktní typová zařízení pro dopuštění vody do topného systému pro přímé napojení na rozvod pitné vody, cca 1/2". Obsahuje - uzavírací ventil, tlakové čidlo, regulaci ovládání, manometr, redukční ventil, pouzdro, systémový oddělovač BA schválený DVGW, elektrický dopouštěcí ventil, regulaci dopouštění. Výkon dopouštění cca 0,5 m3/h při dp = 1,5 baru. 230 V/50 Hz. Včetně přepadového trychtýře s napojením na kanalizaci.</t>
  </si>
  <si>
    <t>Poznámka k položce:_x000d_
Elektrický servopohon koordinovat s Regulací dopouštění. Včetně dalšího požadovaného a doporučeného příslušenství dle návodu výrobce a dané funkce.</t>
  </si>
  <si>
    <t>D5</t>
  </si>
  <si>
    <t>Pol89</t>
  </si>
  <si>
    <t>D+M Rozvod z trubek a PRESS fitinek z uhlíkové oceli vně pozinkované 15x1.2 mm, včetně spojovacích prvků, tvarovek a příslušenství</t>
  </si>
  <si>
    <t>Poznámka k položce:_x000d_
Pro rozvody topné vody. Komplexní lisovaný systém.</t>
  </si>
  <si>
    <t>Pol90</t>
  </si>
  <si>
    <t>D+M Rozvod z trubek a PRESS fitinek z uhlíkové oceli vně pozinkované 15x1.2 mm, včetně spojovacích prvků, tvarovek a příslušenství + Izolace tepelná pro potrubí, tloušťka izolační vrstvy min. 20 mm</t>
  </si>
  <si>
    <t>Poznámka k položce:_x000d_
Pro rozvody topné vody. Vedeno ve vytápěných prostorách. Komplexní lisovaný systém. Izolace tepelná dle vyhl. 193/2007 Sb., nehořlavá např. s minerální plstí a kašírovaným hliníkovým povrchem, včetně montážního příslušenství a doplňků, λmax.=0,045 W*m-1*K-1 při 50 °C po celé délce potrubí a příslušenství.</t>
  </si>
  <si>
    <t>Pol91</t>
  </si>
  <si>
    <t>D+M Rozvod z trubek a PRESS fitinek z uhlíkové oceli vně pozinkované 18x1.2 mm, včetně spojovacích prvků, tvarovek a příslušenství</t>
  </si>
  <si>
    <t>Pol92</t>
  </si>
  <si>
    <t>D+M Rozvod z trubek a PRESS fitinek z uhlíkové oceli vně pozinkované 22x1.2 mm, včetně spojovacích prvků, tvarovek a příslušenství + Izolace tepelná pro potrubí, tloušťka izolační vrstvy min. 20 mm</t>
  </si>
  <si>
    <t>Pol93</t>
  </si>
  <si>
    <t>D+M Rozvod z trubek a PRESS fitinek z uhlíkové oceli vně pozinkované 28x1.5 mm, včetně spojovacích prvků, tvarovek a příslušenství + Izolace tepelná pro potrubí, tloušťka izolační vrstvy min. 30 mm</t>
  </si>
  <si>
    <t>Pol94</t>
  </si>
  <si>
    <t>D+M Rozvod z trubek a PRESS fitinek z uhlíkové oceli vně pozinkované 35x1.5 mm, včetně spojovacích prvků, tvarovek a příslušenství + Izolace tepelná pro potrubí, tloušťka izolační vrstvy min. 30 mm</t>
  </si>
  <si>
    <t>Pol95</t>
  </si>
  <si>
    <t>D+M Rozvod z trubek a PRESS fitinek z uhlíkové oceli vně pozinkované 42x1.5 mm, včetně spojovacích prvků, tvarovek a příslušenství + Izolace tepelná pro potrubí, tloušťka izolační vrstvy min. 40 mm</t>
  </si>
  <si>
    <t>Pol96</t>
  </si>
  <si>
    <t>D+M Rozvod z trubek a PRESS fitinek z uhlíkové oceli vně pozinkované 54x1.5 mm, včetně spojovacích prvků, tvarovek a příslušenství + Izolace tepelná pro potrubí, tloušťka izolační vrstvy min. 40 mm</t>
  </si>
  <si>
    <t>Pol97</t>
  </si>
  <si>
    <t>D+M Rozvod z trubek a PRESS fitinek z uhlíkové oceli vně pozinkované 88,9x2 mm, včetně spojovacích prvků, tvarovek a příslušenství + Izolace tepelná pro potrubí, tloušťka izolační vrstvy min. 60 mm</t>
  </si>
  <si>
    <t>Pol98</t>
  </si>
  <si>
    <t>D+M Závěsy, profilové konzole, objímky, atd. pro potrubí do d22</t>
  </si>
  <si>
    <t>Poznámka k položce:_x000d_
Komplexní upevňovací systém pro potrubí a příslušenství dle potřeb montáže s respektováním dilatačních potřeb délkové kompenzace potrubí.</t>
  </si>
  <si>
    <t>Pol99</t>
  </si>
  <si>
    <t>D+M Závěsy, profilové konzole, objímky, atd. pro potrubí do d28</t>
  </si>
  <si>
    <t>Pol100</t>
  </si>
  <si>
    <t>D+M Závěsy, profilové konzole, objímky, atd. pro potrubí do d42</t>
  </si>
  <si>
    <t>Pol101</t>
  </si>
  <si>
    <t>D+M Závěsy, profilové konzole, objímky, atd. pro potrubí d50</t>
  </si>
  <si>
    <t>Pol102</t>
  </si>
  <si>
    <t>D+M Závěsy, profilové konzole, objímky, atd. pro potrubí d80</t>
  </si>
  <si>
    <t>Pol103</t>
  </si>
  <si>
    <t>D+M Rozvod z předizolovaného trubního systému pro rozvod topné vody uloženého v zemi včetně kolen a jiných tvarovek, fitinek, závěsů, podpěr, … s trubkami DN 50, Izolační třída 3</t>
  </si>
  <si>
    <t>Poznámka k položce:_x000d_
Pokud bude použit systém se dvěma trubkami v jednom plášti, budou celkové délka trubek úměrně kratší. Rozvod vedený v zemi. Zemní práce viz stavební část</t>
  </si>
  <si>
    <t>Pol104</t>
  </si>
  <si>
    <t>D+M Rozvod z trubek PP-RCT včetně redukcí, kolen a jiných tvarovek, fitinek, závěsů, podpěr, tepelné izolace..., D20/2,3 mm + Izolace tepelná pro potrubí, tloušťka izolační vrstvy min. 13 mm (pro studenou vodu)</t>
  </si>
  <si>
    <t>Poznámka k položce:_x000d_
Pro rozvody pitné a doplňovací vody.</t>
  </si>
  <si>
    <t>Pol105</t>
  </si>
  <si>
    <t>D+M Rozvod z trubek plastových kanalizačních HT, do d40, včetně redukcí, kolen a jiných tvarovek, závěsů, podpěr, …</t>
  </si>
  <si>
    <t>Poznámka k položce:_x000d_
Včetně těsnícího, montážního upevňovacího a ostatního příslušenství. Odvod kondenzátu.</t>
  </si>
  <si>
    <t>Pol106</t>
  </si>
  <si>
    <t>D+M Rozvod z trubek plastových kanalizačních KG, d110, včetně redukcí, kolen a jiných tvarovek, závěsů, podpěr, …</t>
  </si>
  <si>
    <t>Poznámka k položce:_x000d_
Včetně těsnícího, montážního a ostatního příslušenství. Odvod kondenzátu. Rozvod vedený v zemi.</t>
  </si>
  <si>
    <t>Pol107</t>
  </si>
  <si>
    <t>D+M Nátoková hrdla - trychtýř pro zachycování úkapů, resp. odkapů pojišťovacích ventilů, atd. pro jejich odvod do kanalizace</t>
  </si>
  <si>
    <t>Poznámka k položce:_x000d_
Pro napojení na kanalizační potrubí</t>
  </si>
  <si>
    <t>Pol108</t>
  </si>
  <si>
    <t>Provedení otvorů pro trasy potrubí, resp. osazení chrániček, včetně stavebního zapravení (zazdění, omítka, malba, …)</t>
  </si>
  <si>
    <t>Pol109</t>
  </si>
  <si>
    <t>D+M požární ucpávky/těsnění prostupů požárně dělícími konstrukcemi</t>
  </si>
  <si>
    <t>Poznámka k položce:_x000d_
Upřesnit dle PBŘ</t>
  </si>
  <si>
    <t>Pol110</t>
  </si>
  <si>
    <t>D+M Chránička prostupu potrubí nosnými stěnami a stropem</t>
  </si>
  <si>
    <t>Poznámka k položce:_x000d_
Včetně vrtání a stavebního zapravení</t>
  </si>
  <si>
    <t>Pol111</t>
  </si>
  <si>
    <t>D+M Chránička/pažnice a vodotěsná-plynotěsná ucpávka předizolovaného potrubí DN50. Průměr chráničky upravit dle průměru pláště zvoleného předizolovaného systému. Ocelová pozinkované nebo z nerezové oceli</t>
  </si>
  <si>
    <t>Poznámka k položce:_x000d_
Prostupy předizolovaného trubního systému obvodovou stěnou resp. základy a podlahou). Včetně jádrového vrtání a stavebního zapravení a včetně těsnícího, montážního a ostatního příslušenství. Pokud bude použit systém se dvěma trubkami v jednom plášti, budou chráničky pouze dvě, ale s větším průměrem. Vrtání bude šikmo z vnitřní podlahy pod terén ve vnějším prostoru</t>
  </si>
  <si>
    <t>D6</t>
  </si>
  <si>
    <t>ROZDĚLOVAČ A SBĚRAČ</t>
  </si>
  <si>
    <t>Pol112</t>
  </si>
  <si>
    <t>D+M Typový ocelový kombinovaný rozdělovač a sběrač. Potrubní vývody pro dva topné okruhy (2x potrubí dimenze dle čerpadlové skupiny) a pro připojení zdroje tepla (2x potrubí 2"). 2x návarky pro jímky teploměrů a 2x potrubí 1/2" pro vypouštění, nohy pro upevnění k podlaze, tepelná izolace. Včetně povrchové úpravy nátěrem (základní a vrhní nátěr), PN6, do 110 °C.</t>
  </si>
  <si>
    <t>Poznámka k položce:_x000d_
R+S bude tvořit typovou sestavu daného výrobce, který bude stejný jako výrobce čerpadlových skupin. Typová izolace mezi komorami a průchozímy hrdly. Vnější snímatelná typová PUR tepelná izolace celého R+S jako výlisek, splňující vyhl. č. 193/2007 Sb. s omyvatelným typovým vrchním krytem. Jímky pro teploměry, vypouštění. Včetně nosných konzol a včetně ostatního příslušenství dle návodu a doporučení výrobce. Kompletně z výroby smontováno, utěsněno a přezkoušeno. Průtok topné vody bude upřesněn v dalším stupni PD.</t>
  </si>
  <si>
    <t>Pol113</t>
  </si>
  <si>
    <t>D+M Typová čerpadlová skupina s elektronickým oběhovým čerpadlem, směšovacím ventilem se servopohone (koordinovat s regulací), uzavírací ventily, zpětná klapka, 2 teploměry, zachycovač nečistot, díly pro připojení potrubí a spojky, izolace a další požadované a doporučené příslušenství dle návodu výrobce. Pro předpokládaný průtok topné vody 3930 kg/h.</t>
  </si>
  <si>
    <t xml:space="preserve">Poznámka k položce:_x000d_
Pro distribuci topné vody pro vytápění dotčené části budovy. Koordinovat s typovým rozdělovačema  sběračem a s typovou regulací tepelného čerpadla. Čerpadlová skupina bude tvořit typovou sestavu daného výrobce, který bude stejný jako výrobce R+S. Kompletně z výroby smontováno, utěsněno a přezkoušeno. Průtok topné vody bude upřesněn v dalším stupni PD.</t>
  </si>
  <si>
    <t>Pol114</t>
  </si>
  <si>
    <t>D+M Typová čerpadlová skupina s elektronickým oběhovým čerpadlem, směšovacím ventilem se servopohone (koordinovat s regulací), uzavírací ventily, zpětná klapka, 2 teploměry, zachycovač nečistot, díly pro připojení potrubí a spojky, izolace a další požadované a doporučené příslušenství dle návodu výrobce. Pro předpokládaný průtok topné vody 1685 kg/h.</t>
  </si>
  <si>
    <t>D7</t>
  </si>
  <si>
    <t>MĚŘENÍ TEPLA</t>
  </si>
  <si>
    <t>Pol115</t>
  </si>
  <si>
    <t>D+M Ultrazvukový měřič tepla (kompletní typová sestava - počítadlo, párované teploměry, ultrazvukový průtokoměr, uzávěry, atd.), Qp=2.5, DN20, bez síťového napájení, datová jednotka s rádiovým přenosem dat</t>
  </si>
  <si>
    <t>Poznámka k položce:_x000d_
Stanovené měřidlo dle zákona č. 505/1990 Sb., § 3. Včetně připojovacích šroubení, popř. přírub a těsnění. Metrologické ověření. Montáž oprávněnou firmou, která má metrologickou registraci dle zákona č. 505/90 Sb., § 19. Třída přesnosti měření max. třída 2 dle EN 1434 nebo lepší. Možnost automatického ukládání naměřených měsíčních odečtů. Životností baterie min. 6 roků, s velmi krátkým měřicím cyklem měřeni teplot i průtoku a rádiovým odečtem dat. Včetně ostatního příslušenství dle návodu a doporučení výrobce. Kv a Qp je nutné upravit dle hydraulického výpočtu topného systému provedeného dodavatelem.</t>
  </si>
  <si>
    <t>Pol116</t>
  </si>
  <si>
    <t>D+M Ultrazvukový měřič tepla (kompletní typová sestava - počítadlo, párované teploměry, ultrazvukový průtokoměr, uzávěry, atd.), Qp=10, DN40, bez síťového napájení, datová jednotka s rádiovým přenosem dat</t>
  </si>
  <si>
    <t>D8</t>
  </si>
  <si>
    <t>ZABEZPEČOVACÍ ZAŘÍZENÍ A EXPANZNÍ ZAŘÍZENÍ</t>
  </si>
  <si>
    <t>Pol117</t>
  </si>
  <si>
    <t>Zprovoznění, seřízení a vyzkoušení zabezpečovacího zařízení topného systému</t>
  </si>
  <si>
    <t>Poznámka k položce:_x000d_
Pojišťovací ventily. Před předáním. Dle kap. 9, ČSN 060830. Vyhotovení zápisu</t>
  </si>
  <si>
    <t>Pol118</t>
  </si>
  <si>
    <t>D+M Tlaková expanzní nádoba s membránou nebo vakem pro uzavřené systémy vytápění s objemem min. 200 litrů, PN6</t>
  </si>
  <si>
    <t>Poznámka k položce:_x000d_
Na topné vodě ve strojovně. Schválení v souladu se směrnicí EU pro tlaková zařízení 97/23/EG. NV č. 26/2003 Sb. Včetně upevnění k podlaze, Včetně ostatního příslušenství dle návodu a doporučení výrobce a dle požadavků legislativy pro tlakové nádoby. Přesný objem nádoby bude určen v realizační dokumentaci dle vypočteného objemu topné vody v topné soustavě.</t>
  </si>
  <si>
    <t>Pol119</t>
  </si>
  <si>
    <t>D+M Typový ventil pro napojení expanzních nádob se zajištěním v otevřené poloze pro uzavírání a vypouštění, kontrolu, údržbu a případně výměnu membránových expanzních nádob, přdpoklad 1“</t>
  </si>
  <si>
    <t>Poznámka k položce:_x000d_
Před expanzní nádobu topného systému. Dle DIN EN 12828: Všechny expanzní nádoby musí mít možnost vyprázdnění vodního prostoru. Proto musí být mezi nádobou a soustavou instalovány uzavírací armatury se zajištěním v otevřené poloze s integrovaným vypouštěním. Dimenzi koordinovat s dodávanou expanzní nádobou</t>
  </si>
  <si>
    <t>Pol120</t>
  </si>
  <si>
    <t>Seřízení plnícího tlaku v expanzních nádobách</t>
  </si>
  <si>
    <t>Poznámka k položce:_x000d_
Návod výrobce expanzní nádoby. ČSN 060830</t>
  </si>
  <si>
    <t>Pol121</t>
  </si>
  <si>
    <t>D+M Membránový pojistný ventil topné vody, přetlak 300 kPa, 1/2"-3/4"</t>
  </si>
  <si>
    <t>Poznámka k položce:_x000d_
V pojistném místě tepelného čerpadla a akumulační nádoby s elektrickým dohřevem dle ČSN 060830 a dle návodu výrobce čerpadla. Návrh pojistného ventilu pro konkrétní tepelné čerpadlo a konkrétní typ pojistného ventilu, je nutno provést a doložit v dodavatelské dokumentaci. Pojistný ventil musí splňovat požadavky ČSN 134309 a pro montáž se použije přiměřeně ČSN 133060-3. Pojistný ventil musí být dodán společně s protokolem o zkouškách dle přílohy C1, ČSN 134309-2, osvědčením o pojistném ventilu dle přílohy C2, ČSN 134309-2 a ostatní dokumentací dle výrobce. Přepad z pojišťovacího ventilu bude vždy zaveden do kanalizačního potrubí přes „trychtýř“, výstupní potrubí PV tedy v žádném případě nebude přímo propojeno s kanalizačním potrubím!!! POjistný ventil čerpadel může být typovou součástí čerpadla</t>
  </si>
  <si>
    <t>D9</t>
  </si>
  <si>
    <t>Pol122</t>
  </si>
  <si>
    <t>Pol123</t>
  </si>
  <si>
    <t>Pol124</t>
  </si>
  <si>
    <t>Pol125</t>
  </si>
  <si>
    <t>Pol126</t>
  </si>
  <si>
    <t>Pol127</t>
  </si>
  <si>
    <t>Primární vypuštění topné soustavy</t>
  </si>
  <si>
    <t>Poznámka k položce:_x000d_
Před započetím demontáží</t>
  </si>
  <si>
    <t>Pol128</t>
  </si>
  <si>
    <t>Napuštění a vypuštění topné soustavy - propláchnutí pitnou vodou</t>
  </si>
  <si>
    <t>Poznámka k položce:_x000d_
Opakované, včetně spotřeby vody, čl. 8.1. ČSN 06 0310. Propláchnutí bude zaznamenáno do stavebního deníku a k jeho provedení bude vyzván investor pro kontrolu provedení.</t>
  </si>
  <si>
    <t>Pol129</t>
  </si>
  <si>
    <t>Konečné napuštění topné soustavy - upravená topná voda</t>
  </si>
  <si>
    <t>Poznámka k položce:_x000d_
Včetně spotřeby upravené vody.</t>
  </si>
  <si>
    <t>Pol130</t>
  </si>
  <si>
    <t>Zprovoznění, seřízení a vyzkoušení zařízení jako celku ve vazbách na ostatní části stavby</t>
  </si>
  <si>
    <t>Poznámka k položce:_x000d_
Před předáním. Dle kap. 9, ČSN 060830. Vyhotovení zápisu s popisem postupu zprovoznění, výsledků seřízení, výsledků zkoušek, atd. Zařízení musí být před předáním bez závad. Postup musí být předem odsouhlasem s investorem, který musí být k provádění přizván.</t>
  </si>
  <si>
    <t>Pol131</t>
  </si>
  <si>
    <t>Topné zkoušky, 72 hod.</t>
  </si>
  <si>
    <t>204</t>
  </si>
  <si>
    <t>Poznámka k položce:_x000d_
čl. 8, ČSN 06 0310, topný systém v topném období 72 hodin. Včetně deklarace provozních parametrů investorovi. Vyhotovení zápisu s popisem postupu zkoušky, výsledků zkoušek, atd. Zařízení musí být před předáním bez závad. Postup musí být předem odsouhlasem s investorem, který musí být k provádění zkoušky přizván. Topná zkouška může být provedena pouze v průběhu topného období. Pokud bude stavba dokončována mimo topné období, bude před předáním provedena zkouška dle odběrových možností topného systému a zkouška se bude plně opakovat v nejbližším možném termínu, kdy budou pro provedení zkoušky vhodné klimatické podmínky.</t>
  </si>
  <si>
    <t>Pol132</t>
  </si>
  <si>
    <t>Seřízení průtoků topné vody včetně vystavení protokolu</t>
  </si>
  <si>
    <t>206</t>
  </si>
  <si>
    <t>Poznámka k položce:_x000d_
Kompletní hydraulické vyregulování dle §7 (6), vyhl. 193/2007 sb. U všech ručních regulačních armatur bude umístěn trvalý odolný štítek s popisem hodnoty nastavení regulace.</t>
  </si>
  <si>
    <t>Pol133</t>
  </si>
  <si>
    <t>D + M Popisy a označení rozvodu a zařízení</t>
  </si>
  <si>
    <t>208</t>
  </si>
  <si>
    <t>Poznámka k položce:_x000d_
Popisy a označení především hlavního zařízení, rozvodů, uzávěrů, snímačů a ovládacích prvků regulace, uzávěrů atd. např. dle ČSN 13 0072, tak aby byla umožněna snadná orientace v zařízení vytápění pro obsluhu, údržbu a servis. Označení potrubí a zařízení - především: - tepelné čerpadlo, akumulační nádoba, expanzní nádoba - všechna potrubí budou viditelně průběžně a ve směru toku označena šipkou a druhem média - popis čerpadlových skupin - popisy topných větví - název okruhu a rozdělení potrubí - popis hlavních uzavítacích armatur - popis regulačních armatur - popis čerpadel - popis teploměrů a manometrů s vyznačením provozních a havarijních stavů - popis prvků ve vazbě na regulaci, ...</t>
  </si>
  <si>
    <t>Pol134</t>
  </si>
  <si>
    <t>D a osazení do technické místnosti - schéma zapojení zdroje tepla</t>
  </si>
  <si>
    <t>210</t>
  </si>
  <si>
    <t>Poznámka k položce:_x000d_
Přehledné a dostatečně čitelné zatavené do fólie s pevným rámečkem ododlným proti vlhkosti ve velikosti min. A3</t>
  </si>
  <si>
    <t>Pol135</t>
  </si>
  <si>
    <t>212</t>
  </si>
  <si>
    <t>Poznámka k položce:_x000d_
Mimo jiné dle NV č. 362/2005 Sb.</t>
  </si>
  <si>
    <t>Pol136</t>
  </si>
  <si>
    <t>Geodetické zaměření venkovních rozvodů a umístění tepelného čerpadla</t>
  </si>
  <si>
    <t>214</t>
  </si>
  <si>
    <t>Poznámka k položce:_x000d_
Zaměření sítí bude provedeno ještě před konečným zasypáním, tak aby celou trasu bylo možné dostatečně přesně zaměřit. Zaměření bude provedeno oprávněným zeměměřičským inženýrem v souladu s vyhl. č. 200/1994 Sb. a bude provedeno v souladu s požadavky zákona č. 256/2013 – katastrální zákon. Geodetické zaměření bude předáno v „papírové“ podobě ověřené „kulatým“ razítkem se státním znakem oprávněné osoby, a to minimálně v šesti paré a dále v elektronické podobě na CD v minimálně dvou kusech, a to ve formátu *.dgn a *. dwg včetně seznamu měřených bodů ve formátu *.xls. Zaměření bude provedeno jak polohopisně ve standardu JTSK, tak výškopisně ve standardu BPv.</t>
  </si>
  <si>
    <t>Pol137</t>
  </si>
  <si>
    <t>216</t>
  </si>
  <si>
    <t>Pol138</t>
  </si>
  <si>
    <t>218</t>
  </si>
  <si>
    <t>Poznámka k položce:_x000d_
Kompletní systém sběru, třídění, odvozu a likvidace odpadu rozsahu činnosti dle dotčené projektové učásti a v souladu se č. 541/2020 Sb. (O odpadech) a jeho prováděcím předpisy vyhl. č. 8/2021 Sb. (Katalog odpadů) a vyhl. č. 273/2021 Sb. Vyhláška o podrobnostech nakládání s odpady</t>
  </si>
  <si>
    <t>Pol139</t>
  </si>
  <si>
    <t>220</t>
  </si>
  <si>
    <t>Pol140</t>
  </si>
  <si>
    <t>222</t>
  </si>
  <si>
    <t>09 - VZT</t>
  </si>
  <si>
    <t>D1 - Zařízení</t>
  </si>
  <si>
    <t>D2 - Zařízení č.1-učebny</t>
  </si>
  <si>
    <t>D3 - Zařízení č.2-šatny</t>
  </si>
  <si>
    <t>D4 - Zařízení č.3-obrobna</t>
  </si>
  <si>
    <t>D5 - Zařízení č.4-autodílna</t>
  </si>
  <si>
    <t>D6 - Zařízení č.5-nová autodílna</t>
  </si>
  <si>
    <t>D7 - Zařízení č.6-nová obrobna</t>
  </si>
  <si>
    <t xml:space="preserve">D8 - Zařízení  - celkem</t>
  </si>
  <si>
    <t>D9 - Izolace tepelné</t>
  </si>
  <si>
    <t>D10 - Hodinové zúčtovací sazby</t>
  </si>
  <si>
    <t>Zařízení</t>
  </si>
  <si>
    <t>Zařízení č.1-učebny</t>
  </si>
  <si>
    <t>Pol141</t>
  </si>
  <si>
    <t>VZT JEDNOTKA S ELTAMPICKÝM VÝMĚNÍKEM, Vp=Vo=490 M3/HOD, TLAK 100 Pa, ÚČINNOST REKUPERÁTORU 91,2%, EL. PŘEDEHŘÍVAČ 0,6 kW, OHŘÍVAČ 1,1 kW, EL. PŘÍKON 55+57 W, NAPĚTÍ 230 V, MAX. PROUD 2 X 1,07 A, AUTONOMNÍ REGULACE, VČETNĚ PROKABELOVÁNÍ - OBKLAD JEDNOTKY LAMINO, SET POTRUBÍ PROPOJENÍ 500 MM VČETNĚ MONTÁŽNÍHO PŘÍSLUŠENSTVÍ, SET ZÁKRYT POTRUBNÍHO PROPOJENÍ 500 MM, OBKLAD POTRUBNÍHO PROPOJENÍ 500 MM, LAMINO TL. 18 MM, SET INTEGROVANÁ FASÁDNÍ VYÚSTKA PŘÍVOD+ODVOD - VERTIKÁLNÍ VČETNĚ PRŮCHODEK FASÁDOU MAX. 1000 MM, BEZ POVRCHOVÉ ÚPRAVY.</t>
  </si>
  <si>
    <t xml:space="preserve">Poznámka k položce:_x000d_
TEXTILNÍ VYÚSTKA KRUHOVÁ  vyústka s páskem po celé délce uchycený do Al profilů instalované přímo na strop. Dosah proudu dle výkresu.</t>
  </si>
  <si>
    <t>Pol142</t>
  </si>
  <si>
    <t>TEXTILNÍ VYÚSTKA KRUHOVÁ_x000d_
 vyústka s páskem po celé délce uchycený do Al profilů instalované přímo na strop. Dosah proudu dle výkresu. _x000d_
dn 200, délka 4700 mm</t>
  </si>
  <si>
    <t>Pol143</t>
  </si>
  <si>
    <t>TEXTILNÍ VYÚSTKA KRUHOVÁ_x000d_
 vyústka s páskem po celé délce uchycený do Al profilů instalované přímo na strop. Dosah proudu dle výkresu. _x000d_
dn 200, délka 3700 mm</t>
  </si>
  <si>
    <t xml:space="preserve">Poznámka k položce:_x000d_
Čtverhranný vzduchotechnický systémz vyztužených trub a tvarových kusů. Třída těsnosti B  při správné montáži. V souladu s normami EN 1505, EN 1507 a DIN18379.</t>
  </si>
  <si>
    <t>Pol144</t>
  </si>
  <si>
    <t>Čtverhranný vzduchotechnický systémz vyztužených trub a tvarových kusů. Třída těsnosti B při správné montáži. V souladu s normami EN 1505, EN 1507 a DIN18379. _x000d_
do obvodu 1050 100% tvarovek</t>
  </si>
  <si>
    <t>bm</t>
  </si>
  <si>
    <t>Poznámka k položce:_x000d_
Kruhový vzduchotechnický systém s certifikaci EUROVENT (SAFE / SAFE Click) sestávající ze spirálově vinutých trub a tvarových kusů opatřených dvoubřitým těsněním z gumy EPDM. Tento systém těsnění zaručuje při správné montáži třídu těsnosti B. V souladu s normami EN 12237 a EN 1506.</t>
  </si>
  <si>
    <t>Pol145</t>
  </si>
  <si>
    <t>Kruhový vzduchotechnický systém s certifikaci EUROVENT (SAFE / SAFE Click) sestávající ze spirálově vinutých trub a tvarových kusů opatřených dvoubřitým těsněním z gumy EPDM. Tento systém těsnění zaručuje při správné montáži třídu těsnosti B. V souladu s normami EN 12237 a EN 1506. _x000d_
do průměru200 rovné</t>
  </si>
  <si>
    <t>Poznámka k položce:_x000d_
ZÁVĚSY, ZÁVĚSNÉ LIŠTY, ZÁVITOVÉ TYČE,ZÁVĚSY, KRUHOVÉ ZÁVĚSY,HMOŽDINKY</t>
  </si>
  <si>
    <t>Pol146</t>
  </si>
  <si>
    <t>ZÁVĚSY, ZÁVĚSNÉ LIŠTY,_x000d_
ZÁVITOVÉ TYČE,ZÁVĚSY,_x000d_
KRUHOVÉ ZÁVĚSY,HMOŽDINKY_x000d_
( 3,6% z dodávky potrubí)</t>
  </si>
  <si>
    <t>kpl</t>
  </si>
  <si>
    <t>Zařízení č.2-šatny</t>
  </si>
  <si>
    <t>Pol147</t>
  </si>
  <si>
    <t>VZT JEDNOTKA S PROTIPROUDÝM VÝMĚNÍKEM, Vp=Vo=4250 M3/HOD, TLAK 300 Pa, ÚČINNOST REKUPERÁTORU 92,3%, VODNÍ OHŘÍVAČ 2,9 kW, SPÁD 60/45°C, EL. PŘÍKON 1,38+1,26 kW, NAPĚTÍ 400 V, MAX. PROUD 2 X 3,73, AUTONOMNÍ REGULACE, VČETNĚ PROKABELOVÁNÍ</t>
  </si>
  <si>
    <t>Poznámka k položce:_x000d_
REGULAČNÍ KLAPKY-RK /netěsná, ovládaní ruční/</t>
  </si>
  <si>
    <t>Pol148</t>
  </si>
  <si>
    <t>RK-500x400-R</t>
  </si>
  <si>
    <t>Poznámka k položce:_x000d_
VÍŘIVÝ ANEMOSTAT VČETNĚ PLENUM BOXU</t>
  </si>
  <si>
    <t>Pol149</t>
  </si>
  <si>
    <t>VDW-Q-A-H 625x24 VČETNĚ KLAPKY</t>
  </si>
  <si>
    <t>Poznámka k položce:_x000d_
PROTIDEŠŤOVÉ ŽALUZIE HLINÍKOVÉ-PZAL</t>
  </si>
  <si>
    <t>Pol150</t>
  </si>
  <si>
    <t>PZAL-1000x800</t>
  </si>
  <si>
    <t>Poznámka k položce:_x000d_
VÍŘIVÝ ANEMOSTAT ČETNĚ PLÉNUM BOXU</t>
  </si>
  <si>
    <t>Pol151</t>
  </si>
  <si>
    <t>VDW-Q-Z-H 625x54 VČETNĚ KLAPKY</t>
  </si>
  <si>
    <t>Pol152</t>
  </si>
  <si>
    <t>VDW-R-Z-H 400x16 VČETNĚ KLAPKY</t>
  </si>
  <si>
    <t>Poznámka k položce:_x000d_
LAKOVANÝ TALÍŘOVÝ VENTIL ODVODNÍ</t>
  </si>
  <si>
    <t>Pol153</t>
  </si>
  <si>
    <t>KK 160 tal.ventil kov.odvod</t>
  </si>
  <si>
    <t>Poznámka k položce:_x000d_
STĚNOVÁ MŘÍŽKA TPJ 48-12-80</t>
  </si>
  <si>
    <t>Pol154</t>
  </si>
  <si>
    <t>SMU 12,5 625x225</t>
  </si>
  <si>
    <t>Poznámka k položce:_x000d_
DVEŘNÍ OBOUSTRANNÉ MŘÍŽKY</t>
  </si>
  <si>
    <t>Pol155</t>
  </si>
  <si>
    <t>C-DM-Z-O-270X120-B</t>
  </si>
  <si>
    <t>Poznámka k položce:_x000d_
KRYCÍ MŘÍŽKA KOMAXIT</t>
  </si>
  <si>
    <t>Pol156</t>
  </si>
  <si>
    <t>100X100 TPJ 48-12-92</t>
  </si>
  <si>
    <t>Poznámka k položce:_x000d_
TLUMIČE HLUKU S POTRUBÍM -TH /šírka vložky 10/</t>
  </si>
  <si>
    <t>Pol157</t>
  </si>
  <si>
    <t>THP-1000x800-1000/5 5 vložiek</t>
  </si>
  <si>
    <t>Pol158</t>
  </si>
  <si>
    <t>THP-710X710-1000/4 4 vložky</t>
  </si>
  <si>
    <t>Pol159</t>
  </si>
  <si>
    <t>THP-500x400-1000/3 3 vložky</t>
  </si>
  <si>
    <t xml:space="preserve">Poznámka k položce:_x000d_
Čtverhranný vzduchotechnický systém ( Lindab ) z vyztužených trub a tvarových kusů. Třída těsnosti B  při správné montáži. V souladu s normami EN 1505, EN 1507 a DIN18379.</t>
  </si>
  <si>
    <t>Pol160</t>
  </si>
  <si>
    <t>do obvodu 650 rovné</t>
  </si>
  <si>
    <t>Pol161</t>
  </si>
  <si>
    <t>do obvodu 1500 rovné</t>
  </si>
  <si>
    <t>Pol162</t>
  </si>
  <si>
    <t>do obvodu 1890 20% tvarovek</t>
  </si>
  <si>
    <t>Pol163</t>
  </si>
  <si>
    <t>do obvodu 2630 20% tvarovek</t>
  </si>
  <si>
    <t>Pol164</t>
  </si>
  <si>
    <t>do obvodu 3500 100% tvarovek</t>
  </si>
  <si>
    <t xml:space="preserve">Poznámka k položce:_x000d_
Čtverhranný vzduchotechnický systém ( VODOTĚSNÝ ) z vyztužených trub a tvarových kusů. Třída těsnosti B  při správné montáži. V souladu s normami EN 1505, EN 1507 a DIN18379.</t>
  </si>
  <si>
    <t>Pol165</t>
  </si>
  <si>
    <t>do obvodu 2630 100% tvarovek</t>
  </si>
  <si>
    <t>Pol166</t>
  </si>
  <si>
    <t>Pol167</t>
  </si>
  <si>
    <t>do obvodu 4000 100% tvarovek</t>
  </si>
  <si>
    <t>Poznámka k položce:_x000d_
Kruhový vzduchotechnický systém s certifikaci EUROVENT (Lindab SAFE / SAFE Click) sestávající ze spirálově vinutých trub a tvarových kusů opatřených dvoubřitým těsněním z gumy EPDM. Tento systém těsnění zaručuje při správné montáži třídu těsnosti B. V souladu s normami EN 12237 a EN 1506.</t>
  </si>
  <si>
    <t>Pol168</t>
  </si>
  <si>
    <t>do průměru200 20% tvarovek</t>
  </si>
  <si>
    <t>Pol169</t>
  </si>
  <si>
    <t>do průměru280 10% tvarovek</t>
  </si>
  <si>
    <t>Pol170</t>
  </si>
  <si>
    <t>do průměru400 20% tvarovek</t>
  </si>
  <si>
    <t>Pol171</t>
  </si>
  <si>
    <t>(3,6% z dodávky potrubí)</t>
  </si>
  <si>
    <t>Zařízení č.3-obrobna</t>
  </si>
  <si>
    <t>Pol172</t>
  </si>
  <si>
    <t>VZT JEDNOTKA S PROTIPROUDÝM VÝMĚNÍKEM, Vp=Vo=2800 M3/HOD, TLAK 300 Pa, ÚČINNOST REKUPERÁTORU 92,3%, VODNÍ OHŘÍVAČ 1,99 kW, SPÁD 60/45°C, EL. PŘÍKON 0,88+0,71 kW, NAPĚTÍ 400 V, MAX. PROUD 2 X 3,12, AUTONOMNÍ REGULACE, VČETNĚ PROKABELOVÁNÍ</t>
  </si>
  <si>
    <t>Poznámka k položce:_x000d_
REGULAČNÍ KLAPKA JEDNOLISTÁ KRUHOVÁ ovládání ruční plastové KE NA SPIRO</t>
  </si>
  <si>
    <t>Pol173</t>
  </si>
  <si>
    <t>pruměr 250 TPJ 68-12-92</t>
  </si>
  <si>
    <t>Pol174</t>
  </si>
  <si>
    <t>pruměr 280 TPJ 68-12-92</t>
  </si>
  <si>
    <t>Poznámka k položce:_x000d_
KOMFORTNÍ VYÚSTKA PRO KRUHOVÉ POTRUBÍ</t>
  </si>
  <si>
    <t>Pol175</t>
  </si>
  <si>
    <t>KV-K1-R1 325*75 vyústka TPJ 48-12-95 s regulací</t>
  </si>
  <si>
    <t>Pol176</t>
  </si>
  <si>
    <t>KV-K1-R1 425*125 vyústka TPJ 48-12-95 s regulací</t>
  </si>
  <si>
    <t>Poznámka k položce:_x000d_
PROTIDEŠŤOVÉ ŽALUZIE HLINÍKOVÉ PZAL</t>
  </si>
  <si>
    <t>Pol177</t>
  </si>
  <si>
    <t>PZAL-1000x500</t>
  </si>
  <si>
    <t>Pol178</t>
  </si>
  <si>
    <t>THP-710x500-1000/4 4 vložky</t>
  </si>
  <si>
    <t>Pol179</t>
  </si>
  <si>
    <t>THP-630x400-1000/3 3 vložky</t>
  </si>
  <si>
    <t>Pol180</t>
  </si>
  <si>
    <t>do obvodu 1500 10% tvarovek</t>
  </si>
  <si>
    <t>Pol181</t>
  </si>
  <si>
    <t>do obvodu 1890 rovné</t>
  </si>
  <si>
    <t>Pol182</t>
  </si>
  <si>
    <t>Pol183</t>
  </si>
  <si>
    <t>Pol184</t>
  </si>
  <si>
    <t>do obvodu 2630 40% tvarovek</t>
  </si>
  <si>
    <t>Pol185</t>
  </si>
  <si>
    <t>do obvodu 3500 50% tvarovek</t>
  </si>
  <si>
    <t>Pol186</t>
  </si>
  <si>
    <t>( 3,6% z dodávky potrubí)</t>
  </si>
  <si>
    <t>Zařízení č.4-autodílna</t>
  </si>
  <si>
    <t>Pol187</t>
  </si>
  <si>
    <t>VZT JEDNOTKA S PROTIPROUDÝM VÝMĚNÍKEM, Vp=Vo=1950 M3/HOD, TLAK 300 Pa, ÚČINNOST REKUPERÁTORU 93,1%, VODNÍ OHŘÍVAČ 1,16 kW, SPÁD 60/45°C, EL. PŘÍKON 0,63+0,57 kW, NAPĚTÍ 400 V, MAX. PROUD 2 X 1,92, AUTONOMNÍ REGULACE, VČETNĚ PROKABELOVÁNÍ</t>
  </si>
  <si>
    <t>Poznámka k položce:_x000d_
REGULAČNÍ KLAPKA JEDNOLISTÁ KRUHOVÁ ovládání ruční plastové KE</t>
  </si>
  <si>
    <t>Poznámka k položce:_x000d_
TLUMIČ HLUKU</t>
  </si>
  <si>
    <t>Pol188</t>
  </si>
  <si>
    <t>MAA 250/900 ED tlumič hluku</t>
  </si>
  <si>
    <t>Pol189</t>
  </si>
  <si>
    <t>KV-K1-R1 325*125 vyústka TPJ 48-12-95 s regulací</t>
  </si>
  <si>
    <t>Pol190</t>
  </si>
  <si>
    <t>KV-K1-R3 625*225 vyústka TPJ 48-12-95 s regulací</t>
  </si>
  <si>
    <t>Pol191</t>
  </si>
  <si>
    <t>PZAL-710x450</t>
  </si>
  <si>
    <t>Pol192</t>
  </si>
  <si>
    <t>THP-710x450-1000/4 4 vložky</t>
  </si>
  <si>
    <t>Pol193</t>
  </si>
  <si>
    <t>THP-710x450-500/4 4 vložky</t>
  </si>
  <si>
    <t xml:space="preserve">Poznámka k položce:_x000d_
Čtverhranný vzduchotechnický systém  z vyztužených trub a tvarových kusů. Třída těsnosti B  při správné montáži. V souladu s normami EN 1505, EN 1507 a DIN18379.</t>
  </si>
  <si>
    <t>Pol194</t>
  </si>
  <si>
    <t>Pol195</t>
  </si>
  <si>
    <t>Pol196</t>
  </si>
  <si>
    <t>do obvodu 2630 50% tvarovek</t>
  </si>
  <si>
    <t>Pol197</t>
  </si>
  <si>
    <t>Pol198</t>
  </si>
  <si>
    <t>Zařízení č.5-nová autodílna</t>
  </si>
  <si>
    <t>Pol199</t>
  </si>
  <si>
    <t>Pol200</t>
  </si>
  <si>
    <t>MAA 450/900 ED tlumič hluku</t>
  </si>
  <si>
    <t>Pol201</t>
  </si>
  <si>
    <t>MAA 315/900 ED tlumič hluku</t>
  </si>
  <si>
    <t>Poznámka k položce:_x000d_
KOMFORTNÍ VYÚSTKA PRO KRUHOVÉ POTRUBÍ ELEKTRODESIGN</t>
  </si>
  <si>
    <t>Poznámka k položce:_x000d_
PROTIDEŠŤOVÉ ŽALUZIE ŠIROKÉ HLINÍKOVÉ-PZALS</t>
  </si>
  <si>
    <t>Pol202</t>
  </si>
  <si>
    <t>PZALS-1000x450</t>
  </si>
  <si>
    <t>Pol203</t>
  </si>
  <si>
    <t>Poznámka k položce:_x000d_
Kruhový vzduchotechnický systém s certifikaci EUROVENT ( SAFE / SAFE Click) sestávající ze spirálově vinutých trub a tvarových kusů opatřených dvoubřitým těsněním z gumy EPDM. Tento systém těsnění zaručuje při správné montáži třídu těsnosti B. V souladu s normami EN 12237 a EN 1506.</t>
  </si>
  <si>
    <t>Pol204</t>
  </si>
  <si>
    <t>do průměru400 10% tvarovek</t>
  </si>
  <si>
    <t>Pol205</t>
  </si>
  <si>
    <t>do průměru560 rovné</t>
  </si>
  <si>
    <t>Poznámka k položce:_x000d_
KRUHOVÉ POTRUBÍ SKUPINY I. POZINK. PLECH - PÁJENÉ SPOJE</t>
  </si>
  <si>
    <t>Pol206</t>
  </si>
  <si>
    <t>do průměru400 100% tvarovek</t>
  </si>
  <si>
    <t>Pol207</t>
  </si>
  <si>
    <t>do průměru560 60% tvarovek</t>
  </si>
  <si>
    <t>Pol208</t>
  </si>
  <si>
    <t>Zařízení č.6-nová obrobna</t>
  </si>
  <si>
    <t>Pol209</t>
  </si>
  <si>
    <t>Pol210</t>
  </si>
  <si>
    <t>do průměru400 30% tvarovek</t>
  </si>
  <si>
    <t>Pol211</t>
  </si>
  <si>
    <t>do průměru560 100% tvarovek</t>
  </si>
  <si>
    <t>Pol212</t>
  </si>
  <si>
    <t xml:space="preserve">Zařízení  - celkem</t>
  </si>
  <si>
    <t>Pol213</t>
  </si>
  <si>
    <t>tl 40mm</t>
  </si>
  <si>
    <t>Pol214</t>
  </si>
  <si>
    <t>D10</t>
  </si>
  <si>
    <t>Hodinové zúčtovací sazby</t>
  </si>
  <si>
    <t>Pol215</t>
  </si>
  <si>
    <t>Zprovoznění, seřízení a vyzkoušení zařízení-Před předáním. Vyhotovení zápisu s popisem postupu zprovoznění, výsledků seřízení, výsledků zkoušek, atd. Zařízení musí být před předáním bez závad.</t>
  </si>
  <si>
    <t>Pol216</t>
  </si>
  <si>
    <t>Funkční zkoušky včetně vystavení protokolů o zkouškách</t>
  </si>
  <si>
    <t>Pol217</t>
  </si>
  <si>
    <t>Ostatní zúčtovatelný drobný, pomocný, doplňkový a ostatní materiál v potřebném rozsahu pro řádné dokončení díla + finanční rezerva - min. 4 % z ceny-Např. přizpůsobování nových rozvodů a zařízení ostatním stávajícícm zařízením a stavební části, drobný materiál jako např. těsnění, atd., tedy veškerý ostatní materiál a výrobky potřebné pro řádné dokončení díla + finanční rezerva (mimo jiné ohled na nutnost přizpůsobování, práce a koordinace se stavební částí a TZB stávajícího stavu) - čáska bude podrobně zúčtována a dodavatelem využita pouze do objektivně doložené výše</t>
  </si>
  <si>
    <t>%</t>
  </si>
  <si>
    <t>Pol218</t>
  </si>
  <si>
    <t>Ostatní zúčtovatelné stavební, montážní, pomocné a doplňkové práce v potřebném rozsahu + finanční rezerva - min. 4 % z ceny-např.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TZB stávajícího stavu) - čáska bude podrobně zúčtována a dodavatelem využita pouze do objektivně doložené výše</t>
  </si>
  <si>
    <t>Pol219</t>
  </si>
  <si>
    <t>Zohlednit zejména firemní know-how dodavatele a potřeby pro řádné provedení díla na stavbě -Bude provedeno před započetím díla a konzultováno a odsouhlaseno investorem. Dopracování zadávací dokumentace na prováděcí a dílenskou dokumentaci</t>
  </si>
  <si>
    <t>Pol220</t>
  </si>
  <si>
    <t>Vypracování dílenské dokntace - Dokumentace bude vypracována dle skutečně použitého materiálu, zařízení a výrobků</t>
  </si>
  <si>
    <t>Pol222</t>
  </si>
  <si>
    <t>D+M Popisy a označení rozvodů a zařízení-Popisy a označení především rozvodů, ventilátorů, klapek, filtrů a ovládacích prvků MaR, atd. a např. ČSN 13 0072, tak aby byla umožněna snadná orientace v zařízení VZT pro obsluhu, údržbu a servis</t>
  </si>
  <si>
    <t>Pol223</t>
  </si>
  <si>
    <t>Likvidace odpadů-Kompletní systém sběru, třídění, odvozu a likvidace odpadu v souladu se zák. č.185/2001 Sb. v platném znění a vyhl. č.381/2001 Sb. v platném znění</t>
  </si>
  <si>
    <t>Pol224</t>
  </si>
  <si>
    <t>Závěrečný úklid-Provedení komplexního úklidu po provádění vytápění na úroveň min. původního stavu v návaznosti na likvidaci odpadů a úklid celé stavby</t>
  </si>
  <si>
    <t>Pol225</t>
  </si>
  <si>
    <t>10 - Vedlejší náklady</t>
  </si>
  <si>
    <t>Vejvanov</t>
  </si>
  <si>
    <t>HZS - Hodinové zúčtovací sazby</t>
  </si>
  <si>
    <t xml:space="preserve">    VRN1 - Průzkumné, geodetické a projektové práce</t>
  </si>
  <si>
    <t xml:space="preserve">    VRN3 - Zařízení staveniště</t>
  </si>
  <si>
    <t xml:space="preserve">    VRN7 - Provozní vlivy</t>
  </si>
  <si>
    <t>338991111R1</t>
  </si>
  <si>
    <t>Oplocení staveniště</t>
  </si>
  <si>
    <t>390295974</t>
  </si>
  <si>
    <t>https://podminky.urs.cz/item/CS_URS_2023_02/338991111R1</t>
  </si>
  <si>
    <t>Poznámka k položce:_x000d_
Oplocení výšky 2,0 m mobilní</t>
  </si>
  <si>
    <t>HZS</t>
  </si>
  <si>
    <t>HZS1301</t>
  </si>
  <si>
    <t>Hodinové zúčtovací sazby profesí HSV provádění konstrukcí zedník</t>
  </si>
  <si>
    <t>hod</t>
  </si>
  <si>
    <t>512</t>
  </si>
  <si>
    <t>-1796749823</t>
  </si>
  <si>
    <t>https://podminky.urs.cz/item/CS_URS_2024_01/HZS1301</t>
  </si>
  <si>
    <t>HZS1311</t>
  </si>
  <si>
    <t>Hodinové zúčtovací sazby profesí HSV provádění konstrukcí omítkář</t>
  </si>
  <si>
    <t>-261853396</t>
  </si>
  <si>
    <t>https://podminky.urs.cz/item/CS_URS_2024_01/HZS1311</t>
  </si>
  <si>
    <t>HZS2131</t>
  </si>
  <si>
    <t>Hodinové zúčtovací sazby profesí PSV provádění stavebních konstrukcí zámečník</t>
  </si>
  <si>
    <t>326219212</t>
  </si>
  <si>
    <t>https://podminky.urs.cz/item/CS_URS_2024_01/HZS2131</t>
  </si>
  <si>
    <t>HZS2161</t>
  </si>
  <si>
    <t>Hodinové zúčtovací sazby profesí PSV provádění stavebních konstrukcí izolatér</t>
  </si>
  <si>
    <t>82955745</t>
  </si>
  <si>
    <t>https://podminky.urs.cz/item/CS_URS_2024_01/HZS2161</t>
  </si>
  <si>
    <t>HZS2491</t>
  </si>
  <si>
    <t>Hodinové zúčtovací sazby profesí PSV zednické výpomoci a pomocné práce PSV dělník zednických výpomocí</t>
  </si>
  <si>
    <t>-1756526230</t>
  </si>
  <si>
    <t>https://podminky.urs.cz/item/CS_URS_2024_01/HZS2491</t>
  </si>
  <si>
    <t>VRN1</t>
  </si>
  <si>
    <t>Průzkumné, geodetické a projektové práce</t>
  </si>
  <si>
    <t>011002000</t>
  </si>
  <si>
    <t>Průzkumné práce</t>
  </si>
  <si>
    <t>1024</t>
  </si>
  <si>
    <t>1958343052</t>
  </si>
  <si>
    <t>https://podminky.urs.cz/item/CS_URS_2023_02/011002000</t>
  </si>
  <si>
    <t>Poznámka k položce:_x000d_
Náklady na ověření stavu nepřístupných konstrukcí v době zpracování PD a nutné znalosti jejich stavu s ohledem na navržené stavební úpravy zejménan pro ověření prostorové polohy stávající rozvodů TZB a stavu a geometrii stávajících konstrukcí stavby</t>
  </si>
  <si>
    <t>011002000R1</t>
  </si>
  <si>
    <t>Průzkumné práce vytyčení podzemních sítí správci</t>
  </si>
  <si>
    <t>2112279840</t>
  </si>
  <si>
    <t>012002000</t>
  </si>
  <si>
    <t>Geodetické práce vytyčení stavby</t>
  </si>
  <si>
    <t>Kč</t>
  </si>
  <si>
    <t>1862193792</t>
  </si>
  <si>
    <t>https://podminky.urs.cz/item/CS_URS_2023_02/012002000</t>
  </si>
  <si>
    <t>012002000R2</t>
  </si>
  <si>
    <t>Geodetické práce vytyčení stavby - zaměřené podzemních vedené před zásypem</t>
  </si>
  <si>
    <t>-144893525</t>
  </si>
  <si>
    <t>012002000R4</t>
  </si>
  <si>
    <t>Geodetické práce vytyčení stavby - vytyčovací práce v průběhu stavby</t>
  </si>
  <si>
    <t>583513987</t>
  </si>
  <si>
    <t>013254000</t>
  </si>
  <si>
    <t>Dokumentace skutečného provedení stavby</t>
  </si>
  <si>
    <t>2084934076</t>
  </si>
  <si>
    <t>https://podminky.urs.cz/item/CS_URS_2023_02/013254000</t>
  </si>
  <si>
    <t>Poznámka k položce:_x000d_
Dokumentace skutečného provedení stavby v souladu s vyhl.č.499/2006 Sb., příloha č.7._x000d_
Pro danou část stavby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</si>
  <si>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013294000</t>
  </si>
  <si>
    <t>Ostatní dokumentace - realizační dokumentace zhotovitele</t>
  </si>
  <si>
    <t>250095151</t>
  </si>
  <si>
    <t>https://podminky.urs.cz/item/CS_URS_2024_01/013294000</t>
  </si>
  <si>
    <t>VRN3</t>
  </si>
  <si>
    <t>Zařízení staveniště</t>
  </si>
  <si>
    <t>030001000</t>
  </si>
  <si>
    <t>1581615657</t>
  </si>
  <si>
    <t>https://podminky.urs.cz/item/CS_URS_2023_02/030001000</t>
  </si>
  <si>
    <t xml:space="preserve">Poznámka k položce:_x000d_
Zabezpečení stavby dle požadavků:_x000d_
-	Zákona č. 309/2006 Sb._x000d_
-	NV 591/2006 Sb._x000d_
-	Zákona č. 185/2001 Sb. a vyhl.č. 381/2001 Sb. – odpady_x000d_
-	NV 101/2005 Sb., NV 361/2007 Sb. – hyg.požadavky_x000d_
-	NV 168/2002 Sb. doprava na staveništi_x000d_
-	NV 378/2001 Sb. stavební stroje_x000d_
-	Zák.č. 133/1985 Sb. a vyhl.č. 246/2001 Sb. – pbř_x000d_
-	Vyhl.č. 132/1998 Sb., NV 362/2005 Sb. – zemní práce_x000d_
montáž, provozování a demontáž stavebního výtahu pro přístup do prostoru staveniště_x000d_
dle zpracovaného ZOV_x000d_
</t>
  </si>
  <si>
    <t>031002000</t>
  </si>
  <si>
    <t>Související práce pro zařízení staveniště</t>
  </si>
  <si>
    <t>-1390124652</t>
  </si>
  <si>
    <t>https://podminky.urs.cz/item/CS_URS_2023_02/031002000</t>
  </si>
  <si>
    <t xml:space="preserve">Poznámka k položce:_x000d_
•	Identifikace rizik ■ proces zjišťování zdrojů nebezpečí, jejich velikosti, charakteru a umístění._x000d_
•	Součinnost při zpracování , revizi či doplnění plánu BOZP_x000d_
</t>
  </si>
  <si>
    <t>034002000</t>
  </si>
  <si>
    <t>Zabezpečení staveniště</t>
  </si>
  <si>
    <t>147117311</t>
  </si>
  <si>
    <t>https://podminky.urs.cz/item/CS_URS_2023_02/034002000</t>
  </si>
  <si>
    <t xml:space="preserve">Poznámka k položce:_x000d_
•         provádění povinností zhotovitelů včetně veškerých subdodavatelů na všech stupních dodavatelské hierarchie (např. včetně dopravců, atd.) dle zákona č. 309/2006 Sb. v aktuálním znění v době výstavby</t>
  </si>
  <si>
    <t>034503000</t>
  </si>
  <si>
    <t>Informační tabule na staveništi</t>
  </si>
  <si>
    <t>-393510714</t>
  </si>
  <si>
    <t>https://podminky.urs.cz/item/CS_URS_2023_02/034503000</t>
  </si>
  <si>
    <t>043103000</t>
  </si>
  <si>
    <t>Zkoušky bez rozlišení</t>
  </si>
  <si>
    <t>2035307734</t>
  </si>
  <si>
    <t>https://podminky.urs.cz/item/CS_URS_2023_02/043103000</t>
  </si>
  <si>
    <t xml:space="preserve">Poznámka k položce:_x000d_
Provedení veškerých zkoušek dle platných ČSN pro prováděné práce případně stanovené v zadávací dokumentaci_x000d_
Zkoušky a revize všech součástí stavby tak,aby byla zajištěna její plná funkčnost_x000d_
</t>
  </si>
  <si>
    <t>VRN7</t>
  </si>
  <si>
    <t>Provozní vlivy</t>
  </si>
  <si>
    <t>070001000</t>
  </si>
  <si>
    <t>419113854</t>
  </si>
  <si>
    <t>https://podminky.urs.cz/item/CS_URS_2023_02/070001000</t>
  </si>
  <si>
    <t>091002000</t>
  </si>
  <si>
    <t>Ostatní náklady související s objektem</t>
  </si>
  <si>
    <t>CS ÚRS 2024 02</t>
  </si>
  <si>
    <t>722674778</t>
  </si>
  <si>
    <t>https://podminky.urs.cz/item/CS_URS_2024_02/091002000</t>
  </si>
  <si>
    <t>"povinná publicita - stálá pamětní deska 30/40 cm - kov či sklo s gravírovanou grafikou"</t>
  </si>
  <si>
    <t>091503000</t>
  </si>
  <si>
    <t>Náklady související s publikační činností</t>
  </si>
  <si>
    <t>109275639</t>
  </si>
  <si>
    <t>https://podminky.urs.cz/item/CS_URS_2024_02/091503000</t>
  </si>
  <si>
    <t xml:space="preserve">"Povinná publicita -  označení stavby během provádění cedulí/plachtou velikosti 3/2 m"</t>
  </si>
  <si>
    <t>091704000</t>
  </si>
  <si>
    <t>Náklady na údržbu</t>
  </si>
  <si>
    <t>1739998253</t>
  </si>
  <si>
    <t>https://podminky.urs.cz/item/CS_URS_2023_02/091704000</t>
  </si>
  <si>
    <t>Poznámka k položce:_x000d_
Náklady na údržbu a čištění stávajících přístupových komunikaci a prostoru kolem staveniště po dobu výstavby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</si>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</sst>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7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9" fillId="0" borderId="0" xfId="0" applyFont="1" applyAlignment="1" applyProtection="1">
      <alignment vertical="center" wrapText="1"/>
    </xf>
    <xf numFmtId="0" fontId="37" fillId="2" borderId="20" xfId="0" applyFont="1" applyFill="1" applyBorder="1" applyAlignment="1" applyProtection="1">
      <alignment horizontal="left" vertical="center"/>
      <protection locked="0"/>
    </xf>
    <xf numFmtId="0" fontId="37"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3_02/338991111R1" TargetMode="External" /><Relationship Id="rId2" Type="http://schemas.openxmlformats.org/officeDocument/2006/relationships/hyperlink" Target="https://podminky.urs.cz/item/CS_URS_2024_01/HZS1301" TargetMode="External" /><Relationship Id="rId3" Type="http://schemas.openxmlformats.org/officeDocument/2006/relationships/hyperlink" Target="https://podminky.urs.cz/item/CS_URS_2024_01/HZS1311" TargetMode="External" /><Relationship Id="rId4" Type="http://schemas.openxmlformats.org/officeDocument/2006/relationships/hyperlink" Target="https://podminky.urs.cz/item/CS_URS_2024_01/HZS2131" TargetMode="External" /><Relationship Id="rId5" Type="http://schemas.openxmlformats.org/officeDocument/2006/relationships/hyperlink" Target="https://podminky.urs.cz/item/CS_URS_2024_01/HZS2161" TargetMode="External" /><Relationship Id="rId6" Type="http://schemas.openxmlformats.org/officeDocument/2006/relationships/hyperlink" Target="https://podminky.urs.cz/item/CS_URS_2024_01/HZS2491" TargetMode="External" /><Relationship Id="rId7" Type="http://schemas.openxmlformats.org/officeDocument/2006/relationships/hyperlink" Target="https://podminky.urs.cz/item/CS_URS_2023_02/011002000" TargetMode="External" /><Relationship Id="rId8" Type="http://schemas.openxmlformats.org/officeDocument/2006/relationships/hyperlink" Target="https://podminky.urs.cz/item/CS_URS_2023_02/012002000" TargetMode="External" /><Relationship Id="rId9" Type="http://schemas.openxmlformats.org/officeDocument/2006/relationships/hyperlink" Target="https://podminky.urs.cz/item/CS_URS_2023_02/013254000" TargetMode="External" /><Relationship Id="rId10" Type="http://schemas.openxmlformats.org/officeDocument/2006/relationships/hyperlink" Target="https://podminky.urs.cz/item/CS_URS_2024_01/013294000" TargetMode="External" /><Relationship Id="rId11" Type="http://schemas.openxmlformats.org/officeDocument/2006/relationships/hyperlink" Target="https://podminky.urs.cz/item/CS_URS_2023_02/030001000" TargetMode="External" /><Relationship Id="rId12" Type="http://schemas.openxmlformats.org/officeDocument/2006/relationships/hyperlink" Target="https://podminky.urs.cz/item/CS_URS_2023_02/031002000" TargetMode="External" /><Relationship Id="rId13" Type="http://schemas.openxmlformats.org/officeDocument/2006/relationships/hyperlink" Target="https://podminky.urs.cz/item/CS_URS_2023_02/034002000" TargetMode="External" /><Relationship Id="rId14" Type="http://schemas.openxmlformats.org/officeDocument/2006/relationships/hyperlink" Target="https://podminky.urs.cz/item/CS_URS_2023_02/034503000" TargetMode="External" /><Relationship Id="rId15" Type="http://schemas.openxmlformats.org/officeDocument/2006/relationships/hyperlink" Target="https://podminky.urs.cz/item/CS_URS_2023_02/043103000" TargetMode="External" /><Relationship Id="rId16" Type="http://schemas.openxmlformats.org/officeDocument/2006/relationships/hyperlink" Target="https://podminky.urs.cz/item/CS_URS_2023_02/070001000" TargetMode="External" /><Relationship Id="rId17" Type="http://schemas.openxmlformats.org/officeDocument/2006/relationships/hyperlink" Target="https://podminky.urs.cz/item/CS_URS_2024_02/091002000" TargetMode="External" /><Relationship Id="rId18" Type="http://schemas.openxmlformats.org/officeDocument/2006/relationships/hyperlink" Target="https://podminky.urs.cz/item/CS_URS_2024_02/091503000" TargetMode="External" /><Relationship Id="rId19" Type="http://schemas.openxmlformats.org/officeDocument/2006/relationships/hyperlink" Target="https://podminky.urs.cz/item/CS_URS_2023_02/091704000" TargetMode="External" /><Relationship Id="rId20"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113107024" TargetMode="External" /><Relationship Id="rId2" Type="http://schemas.openxmlformats.org/officeDocument/2006/relationships/hyperlink" Target="https://podminky.urs.cz/item/CS_URS_2024_01/113311171" TargetMode="External" /><Relationship Id="rId3" Type="http://schemas.openxmlformats.org/officeDocument/2006/relationships/hyperlink" Target="https://podminky.urs.cz/item/CS_URS_2024_01/132111401" TargetMode="External" /><Relationship Id="rId4" Type="http://schemas.openxmlformats.org/officeDocument/2006/relationships/hyperlink" Target="https://podminky.urs.cz/item/CS_URS_2024_01/132151251" TargetMode="External" /><Relationship Id="rId5" Type="http://schemas.openxmlformats.org/officeDocument/2006/relationships/hyperlink" Target="https://podminky.urs.cz/item/CS_URS_2024_01/132251251" TargetMode="External" /><Relationship Id="rId6" Type="http://schemas.openxmlformats.org/officeDocument/2006/relationships/hyperlink" Target="https://podminky.urs.cz/item/CS_URS_2024_01/133112822" TargetMode="External" /><Relationship Id="rId7" Type="http://schemas.openxmlformats.org/officeDocument/2006/relationships/hyperlink" Target="https://podminky.urs.cz/item/CS_URS_2024_01/162651112" TargetMode="External" /><Relationship Id="rId8" Type="http://schemas.openxmlformats.org/officeDocument/2006/relationships/hyperlink" Target="https://podminky.urs.cz/item/CS_URS_2024_01/171201231" TargetMode="External" /><Relationship Id="rId9" Type="http://schemas.openxmlformats.org/officeDocument/2006/relationships/hyperlink" Target="https://podminky.urs.cz/item/CS_URS_2024_01/171251201" TargetMode="External" /><Relationship Id="rId10" Type="http://schemas.openxmlformats.org/officeDocument/2006/relationships/hyperlink" Target="https://podminky.urs.cz/item/CS_URS_2024_01/174151101" TargetMode="External" /><Relationship Id="rId11" Type="http://schemas.openxmlformats.org/officeDocument/2006/relationships/hyperlink" Target="https://podminky.urs.cz/item/CS_URS_2024_01/272323611" TargetMode="External" /><Relationship Id="rId12" Type="http://schemas.openxmlformats.org/officeDocument/2006/relationships/hyperlink" Target="https://podminky.urs.cz/item/CS_URS_2024_01/272361821" TargetMode="External" /><Relationship Id="rId13" Type="http://schemas.openxmlformats.org/officeDocument/2006/relationships/hyperlink" Target="https://podminky.urs.cz/item/CS_URS_2024_01/273313511" TargetMode="External" /><Relationship Id="rId14" Type="http://schemas.openxmlformats.org/officeDocument/2006/relationships/hyperlink" Target="https://podminky.urs.cz/item/CS_URS_2024_01/273321511" TargetMode="External" /><Relationship Id="rId15" Type="http://schemas.openxmlformats.org/officeDocument/2006/relationships/hyperlink" Target="https://podminky.urs.cz/item/CS_URS_2024_01/273351121" TargetMode="External" /><Relationship Id="rId16" Type="http://schemas.openxmlformats.org/officeDocument/2006/relationships/hyperlink" Target="https://podminky.urs.cz/item/CS_URS_2024_01/273351122" TargetMode="External" /><Relationship Id="rId17" Type="http://schemas.openxmlformats.org/officeDocument/2006/relationships/hyperlink" Target="https://podminky.urs.cz/item/CS_URS_2024_01/273362021" TargetMode="External" /><Relationship Id="rId18" Type="http://schemas.openxmlformats.org/officeDocument/2006/relationships/hyperlink" Target="https://podminky.urs.cz/item/CS_URS_2024_01/278361101" TargetMode="External" /><Relationship Id="rId19" Type="http://schemas.openxmlformats.org/officeDocument/2006/relationships/hyperlink" Target="https://podminky.urs.cz/item/CS_URS_2024_01/279113154" TargetMode="External" /><Relationship Id="rId20" Type="http://schemas.openxmlformats.org/officeDocument/2006/relationships/hyperlink" Target="https://podminky.urs.cz/item/CS_URS_2024_01/310271041" TargetMode="External" /><Relationship Id="rId21" Type="http://schemas.openxmlformats.org/officeDocument/2006/relationships/hyperlink" Target="https://podminky.urs.cz/item/CS_URS_2024_01/317944323" TargetMode="External" /><Relationship Id="rId22" Type="http://schemas.openxmlformats.org/officeDocument/2006/relationships/hyperlink" Target="https://podminky.urs.cz/item/CS_URS_2024_01/342272225" TargetMode="External" /><Relationship Id="rId23" Type="http://schemas.openxmlformats.org/officeDocument/2006/relationships/hyperlink" Target="https://podminky.urs.cz/item/CS_URS_2024_01/348101140" TargetMode="External" /><Relationship Id="rId24" Type="http://schemas.openxmlformats.org/officeDocument/2006/relationships/hyperlink" Target="https://podminky.urs.cz/item/CS_URS_2024_01/348171130" TargetMode="External" /><Relationship Id="rId25" Type="http://schemas.openxmlformats.org/officeDocument/2006/relationships/hyperlink" Target="https://podminky.urs.cz/item/CS_URS_2024_01/388995211" TargetMode="External" /><Relationship Id="rId26" Type="http://schemas.openxmlformats.org/officeDocument/2006/relationships/hyperlink" Target="https://podminky.urs.cz/item/CS_URS_2024_01/411235220" TargetMode="External" /><Relationship Id="rId27" Type="http://schemas.openxmlformats.org/officeDocument/2006/relationships/hyperlink" Target="https://podminky.urs.cz/item/CS_URS_2024_01/413352211" TargetMode="External" /><Relationship Id="rId28" Type="http://schemas.openxmlformats.org/officeDocument/2006/relationships/hyperlink" Target="https://podminky.urs.cz/item/CS_URS_2024_01/413352212" TargetMode="External" /><Relationship Id="rId29" Type="http://schemas.openxmlformats.org/officeDocument/2006/relationships/hyperlink" Target="https://podminky.urs.cz/item/CS_URS_2024_01/596991115" TargetMode="External" /><Relationship Id="rId30" Type="http://schemas.openxmlformats.org/officeDocument/2006/relationships/hyperlink" Target="https://podminky.urs.cz/item/CS_URS_2024_01/612181001" TargetMode="External" /><Relationship Id="rId31" Type="http://schemas.openxmlformats.org/officeDocument/2006/relationships/hyperlink" Target="https://podminky.urs.cz/item/CS_URS_2024_01/612315301" TargetMode="External" /><Relationship Id="rId32" Type="http://schemas.openxmlformats.org/officeDocument/2006/relationships/hyperlink" Target="https://podminky.urs.cz/item/CS_URS_2024_01/622142001" TargetMode="External" /><Relationship Id="rId33" Type="http://schemas.openxmlformats.org/officeDocument/2006/relationships/hyperlink" Target="https://podminky.urs.cz/item/CS_URS_2024_01/622143001" TargetMode="External" /><Relationship Id="rId34" Type="http://schemas.openxmlformats.org/officeDocument/2006/relationships/hyperlink" Target="https://podminky.urs.cz/item/CS_URS_2024_01/622143002" TargetMode="External" /><Relationship Id="rId35" Type="http://schemas.openxmlformats.org/officeDocument/2006/relationships/hyperlink" Target="https://podminky.urs.cz/item/CS_URS_2024_01/622143002" TargetMode="External" /><Relationship Id="rId36" Type="http://schemas.openxmlformats.org/officeDocument/2006/relationships/hyperlink" Target="https://podminky.urs.cz/item/CS_URS_2024_01/622143004" TargetMode="External" /><Relationship Id="rId37" Type="http://schemas.openxmlformats.org/officeDocument/2006/relationships/hyperlink" Target="https://podminky.urs.cz/item/CS_URS_2024_01/622211031" TargetMode="External" /><Relationship Id="rId38" Type="http://schemas.openxmlformats.org/officeDocument/2006/relationships/hyperlink" Target="https://podminky.urs.cz/item/CS_URS_2024_01/622251101" TargetMode="External" /><Relationship Id="rId39" Type="http://schemas.openxmlformats.org/officeDocument/2006/relationships/hyperlink" Target="https://podminky.urs.cz/item/CS_URS_2024_01/622252001" TargetMode="External" /><Relationship Id="rId40" Type="http://schemas.openxmlformats.org/officeDocument/2006/relationships/hyperlink" Target="https://podminky.urs.cz/item/CS_URS_2024_01/622325313" TargetMode="External" /><Relationship Id="rId41" Type="http://schemas.openxmlformats.org/officeDocument/2006/relationships/hyperlink" Target="https://podminky.urs.cz/item/CS_URS_2024_01/622511102" TargetMode="External" /><Relationship Id="rId42" Type="http://schemas.openxmlformats.org/officeDocument/2006/relationships/hyperlink" Target="https://podminky.urs.cz/item/CS_URS_2024_01/622541022" TargetMode="External" /><Relationship Id="rId43" Type="http://schemas.openxmlformats.org/officeDocument/2006/relationships/hyperlink" Target="https://podminky.urs.cz/item/CS_URS_2024_01/629991001" TargetMode="External" /><Relationship Id="rId44" Type="http://schemas.openxmlformats.org/officeDocument/2006/relationships/hyperlink" Target="https://podminky.urs.cz/item/CS_URS_2024_01/629991012" TargetMode="External" /><Relationship Id="rId45" Type="http://schemas.openxmlformats.org/officeDocument/2006/relationships/hyperlink" Target="https://podminky.urs.cz/item/CS_URS_2024_01/629995101" TargetMode="External" /><Relationship Id="rId46" Type="http://schemas.openxmlformats.org/officeDocument/2006/relationships/hyperlink" Target="https://podminky.urs.cz/item/CS_URS_2024_01/629999011" TargetMode="External" /><Relationship Id="rId47" Type="http://schemas.openxmlformats.org/officeDocument/2006/relationships/hyperlink" Target="https://podminky.urs.cz/item/CS_URS_2024_01/629999030" TargetMode="External" /><Relationship Id="rId48" Type="http://schemas.openxmlformats.org/officeDocument/2006/relationships/hyperlink" Target="https://podminky.urs.cz/item/CS_URS_2024_01/637211112" TargetMode="External" /><Relationship Id="rId49" Type="http://schemas.openxmlformats.org/officeDocument/2006/relationships/hyperlink" Target="https://podminky.urs.cz/item/CS_URS_2024_01/642942111" TargetMode="External" /><Relationship Id="rId50" Type="http://schemas.openxmlformats.org/officeDocument/2006/relationships/hyperlink" Target="https://podminky.urs.cz/item/CS_URS_2023_02/800A2021" TargetMode="External" /><Relationship Id="rId51" Type="http://schemas.openxmlformats.org/officeDocument/2006/relationships/hyperlink" Target="https://podminky.urs.cz/item/CS_URS_2024_01/941211111" TargetMode="External" /><Relationship Id="rId52" Type="http://schemas.openxmlformats.org/officeDocument/2006/relationships/hyperlink" Target="https://podminky.urs.cz/item/CS_URS_2024_01/941211211" TargetMode="External" /><Relationship Id="rId53" Type="http://schemas.openxmlformats.org/officeDocument/2006/relationships/hyperlink" Target="https://podminky.urs.cz/item/CS_URS_2024_01/941211322" TargetMode="External" /><Relationship Id="rId54" Type="http://schemas.openxmlformats.org/officeDocument/2006/relationships/hyperlink" Target="https://podminky.urs.cz/item/CS_URS_2024_01/941211811" TargetMode="External" /><Relationship Id="rId55" Type="http://schemas.openxmlformats.org/officeDocument/2006/relationships/hyperlink" Target="https://podminky.urs.cz/item/CS_URS_2024_01/944511111" TargetMode="External" /><Relationship Id="rId56" Type="http://schemas.openxmlformats.org/officeDocument/2006/relationships/hyperlink" Target="https://podminky.urs.cz/item/CS_URS_2024_01/944511211" TargetMode="External" /><Relationship Id="rId57" Type="http://schemas.openxmlformats.org/officeDocument/2006/relationships/hyperlink" Target="https://podminky.urs.cz/item/CS_URS_2024_01/944511811" TargetMode="External" /><Relationship Id="rId58" Type="http://schemas.openxmlformats.org/officeDocument/2006/relationships/hyperlink" Target="https://podminky.urs.cz/item/CS_URS_2024_01/944711112" TargetMode="External" /><Relationship Id="rId59" Type="http://schemas.openxmlformats.org/officeDocument/2006/relationships/hyperlink" Target="https://podminky.urs.cz/item/CS_URS_2024_01/944711212" TargetMode="External" /><Relationship Id="rId60" Type="http://schemas.openxmlformats.org/officeDocument/2006/relationships/hyperlink" Target="https://podminky.urs.cz/item/CS_URS_2024_01/944711812" TargetMode="External" /><Relationship Id="rId61" Type="http://schemas.openxmlformats.org/officeDocument/2006/relationships/hyperlink" Target="https://podminky.urs.cz/item/CS_URS_2024_01/953942121" TargetMode="External" /><Relationship Id="rId62" Type="http://schemas.openxmlformats.org/officeDocument/2006/relationships/hyperlink" Target="https://podminky.urs.cz/item/CS_URS_2024_01/963012520" TargetMode="External" /><Relationship Id="rId63" Type="http://schemas.openxmlformats.org/officeDocument/2006/relationships/hyperlink" Target="https://podminky.urs.cz/item/CS_URS_2024_01/965041321" TargetMode="External" /><Relationship Id="rId64" Type="http://schemas.openxmlformats.org/officeDocument/2006/relationships/hyperlink" Target="https://podminky.urs.cz/item/CS_URS_2024_01/965041341" TargetMode="External" /><Relationship Id="rId65" Type="http://schemas.openxmlformats.org/officeDocument/2006/relationships/hyperlink" Target="https://podminky.urs.cz/item/CS_URS_2024_01/965042241" TargetMode="External" /><Relationship Id="rId66" Type="http://schemas.openxmlformats.org/officeDocument/2006/relationships/hyperlink" Target="https://podminky.urs.cz/item/CS_URS_2024_01/967031732" TargetMode="External" /><Relationship Id="rId67" Type="http://schemas.openxmlformats.org/officeDocument/2006/relationships/hyperlink" Target="https://podminky.urs.cz/item/CS_URS_2024_01/968062375" TargetMode="External" /><Relationship Id="rId68" Type="http://schemas.openxmlformats.org/officeDocument/2006/relationships/hyperlink" Target="https://podminky.urs.cz/item/CS_URS_2024_01/968072455" TargetMode="External" /><Relationship Id="rId69" Type="http://schemas.openxmlformats.org/officeDocument/2006/relationships/hyperlink" Target="https://podminky.urs.cz/item/CS_URS_2024_01/968072456" TargetMode="External" /><Relationship Id="rId70" Type="http://schemas.openxmlformats.org/officeDocument/2006/relationships/hyperlink" Target="https://podminky.urs.cz/item/CS_URS_2024_01/971024561" TargetMode="External" /><Relationship Id="rId71" Type="http://schemas.openxmlformats.org/officeDocument/2006/relationships/hyperlink" Target="https://podminky.urs.cz/item/CS_URS_2024_01/971033251" TargetMode="External" /><Relationship Id="rId72" Type="http://schemas.openxmlformats.org/officeDocument/2006/relationships/hyperlink" Target="https://podminky.urs.cz/item/CS_URS_2024_01/972055341" TargetMode="External" /><Relationship Id="rId73" Type="http://schemas.openxmlformats.org/officeDocument/2006/relationships/hyperlink" Target="https://podminky.urs.cz/item/CS_URS_2024_01/975011351" TargetMode="External" /><Relationship Id="rId74" Type="http://schemas.openxmlformats.org/officeDocument/2006/relationships/hyperlink" Target="https://podminky.urs.cz/item/CS_URS_2024_01/977151114" TargetMode="External" /><Relationship Id="rId75" Type="http://schemas.openxmlformats.org/officeDocument/2006/relationships/hyperlink" Target="https://podminky.urs.cz/item/CS_URS_2024_01/977211112" TargetMode="External" /><Relationship Id="rId76" Type="http://schemas.openxmlformats.org/officeDocument/2006/relationships/hyperlink" Target="https://podminky.urs.cz/item/CS_URS_2024_01/985211111" TargetMode="External" /><Relationship Id="rId77" Type="http://schemas.openxmlformats.org/officeDocument/2006/relationships/hyperlink" Target="https://podminky.urs.cz/item/CS_URS_2024_01/985223112" TargetMode="External" /><Relationship Id="rId78" Type="http://schemas.openxmlformats.org/officeDocument/2006/relationships/hyperlink" Target="https://podminky.urs.cz/item/CS_URS_2024_01/997013111" TargetMode="External" /><Relationship Id="rId79" Type="http://schemas.openxmlformats.org/officeDocument/2006/relationships/hyperlink" Target="https://podminky.urs.cz/item/CS_URS_2024_01/997013509" TargetMode="External" /><Relationship Id="rId80" Type="http://schemas.openxmlformats.org/officeDocument/2006/relationships/hyperlink" Target="https://podminky.urs.cz/item/CS_URS_2024_01/997013511" TargetMode="External" /><Relationship Id="rId81" Type="http://schemas.openxmlformats.org/officeDocument/2006/relationships/hyperlink" Target="https://podminky.urs.cz/item/CS_URS_2024_01/997013812" TargetMode="External" /><Relationship Id="rId82" Type="http://schemas.openxmlformats.org/officeDocument/2006/relationships/hyperlink" Target="https://podminky.urs.cz/item/CS_URS_2024_01/997013814" TargetMode="External" /><Relationship Id="rId83" Type="http://schemas.openxmlformats.org/officeDocument/2006/relationships/hyperlink" Target="https://podminky.urs.cz/item/CS_URS_2024_01/997013861" TargetMode="External" /><Relationship Id="rId84" Type="http://schemas.openxmlformats.org/officeDocument/2006/relationships/hyperlink" Target="https://podminky.urs.cz/item/CS_URS_2024_01/997013873" TargetMode="External" /><Relationship Id="rId85" Type="http://schemas.openxmlformats.org/officeDocument/2006/relationships/hyperlink" Target="https://podminky.urs.cz/item/CS_URS_2024_01/998011001" TargetMode="External" /><Relationship Id="rId86" Type="http://schemas.openxmlformats.org/officeDocument/2006/relationships/hyperlink" Target="https://podminky.urs.cz/item/CS_URS_2024_01/712391172" TargetMode="External" /><Relationship Id="rId87" Type="http://schemas.openxmlformats.org/officeDocument/2006/relationships/hyperlink" Target="https://podminky.urs.cz/item/CS_URS_2024_01/998712101" TargetMode="External" /><Relationship Id="rId88" Type="http://schemas.openxmlformats.org/officeDocument/2006/relationships/hyperlink" Target="https://podminky.urs.cz/item/CS_URS_2024_01/713111126" TargetMode="External" /><Relationship Id="rId89" Type="http://schemas.openxmlformats.org/officeDocument/2006/relationships/hyperlink" Target="https://podminky.urs.cz/item/CS_URS_2024_01/713111127" TargetMode="External" /><Relationship Id="rId90" Type="http://schemas.openxmlformats.org/officeDocument/2006/relationships/hyperlink" Target="https://podminky.urs.cz/item/CS_URS_2024_01/713120823" TargetMode="External" /><Relationship Id="rId91" Type="http://schemas.openxmlformats.org/officeDocument/2006/relationships/hyperlink" Target="https://podminky.urs.cz/item/CS_URS_2024_01/998713101" TargetMode="External" /><Relationship Id="rId92" Type="http://schemas.openxmlformats.org/officeDocument/2006/relationships/hyperlink" Target="https://podminky.urs.cz/item/CS_URS_2024_01/715101813" TargetMode="External" /><Relationship Id="rId93" Type="http://schemas.openxmlformats.org/officeDocument/2006/relationships/hyperlink" Target="https://podminky.urs.cz/item/CS_URS_2024_01/998715101" TargetMode="External" /><Relationship Id="rId94" Type="http://schemas.openxmlformats.org/officeDocument/2006/relationships/hyperlink" Target="https://podminky.urs.cz/item/CS_URS_2024_01/733110806" TargetMode="External" /><Relationship Id="rId95" Type="http://schemas.openxmlformats.org/officeDocument/2006/relationships/hyperlink" Target="https://podminky.urs.cz/item/CS_URS_2024_01/733390447" TargetMode="External" /><Relationship Id="rId96" Type="http://schemas.openxmlformats.org/officeDocument/2006/relationships/hyperlink" Target="https://podminky.urs.cz/item/CS_URS_2024_01/998733101" TargetMode="External" /><Relationship Id="rId97" Type="http://schemas.openxmlformats.org/officeDocument/2006/relationships/hyperlink" Target="https://podminky.urs.cz/item/CS_URS_2024_01/741420001" TargetMode="External" /><Relationship Id="rId98" Type="http://schemas.openxmlformats.org/officeDocument/2006/relationships/hyperlink" Target="https://podminky.urs.cz/item/CS_URS_2024_01/762341022" TargetMode="External" /><Relationship Id="rId99" Type="http://schemas.openxmlformats.org/officeDocument/2006/relationships/hyperlink" Target="https://podminky.urs.cz/item/CS_URS_2024_01/762341811" TargetMode="External" /><Relationship Id="rId100" Type="http://schemas.openxmlformats.org/officeDocument/2006/relationships/hyperlink" Target="https://podminky.urs.cz/item/CS_URS_2024_01/998762101" TargetMode="External" /><Relationship Id="rId101" Type="http://schemas.openxmlformats.org/officeDocument/2006/relationships/hyperlink" Target="https://podminky.urs.cz/item/CS_URS_2024_01/763131411" TargetMode="External" /><Relationship Id="rId102" Type="http://schemas.openxmlformats.org/officeDocument/2006/relationships/hyperlink" Target="https://podminky.urs.cz/item/CS_URS_2024_01/763164811" TargetMode="External" /><Relationship Id="rId103" Type="http://schemas.openxmlformats.org/officeDocument/2006/relationships/hyperlink" Target="https://podminky.urs.cz/item/CS_URS_2024_01/763264541" TargetMode="External" /><Relationship Id="rId104" Type="http://schemas.openxmlformats.org/officeDocument/2006/relationships/hyperlink" Target="https://podminky.urs.cz/item/CS_URS_2024_01/998763100" TargetMode="External" /><Relationship Id="rId105" Type="http://schemas.openxmlformats.org/officeDocument/2006/relationships/hyperlink" Target="https://podminky.urs.cz/item/CS_URS_2024_01/764001821" TargetMode="External" /><Relationship Id="rId106" Type="http://schemas.openxmlformats.org/officeDocument/2006/relationships/hyperlink" Target="https://podminky.urs.cz/item/CS_URS_2024_01/764002851" TargetMode="External" /><Relationship Id="rId107" Type="http://schemas.openxmlformats.org/officeDocument/2006/relationships/hyperlink" Target="https://podminky.urs.cz/item/CS_URS_2024_01/764004801" TargetMode="External" /><Relationship Id="rId108" Type="http://schemas.openxmlformats.org/officeDocument/2006/relationships/hyperlink" Target="https://podminky.urs.cz/item/CS_URS_2024_01/764004861" TargetMode="External" /><Relationship Id="rId109" Type="http://schemas.openxmlformats.org/officeDocument/2006/relationships/hyperlink" Target="https://podminky.urs.cz/item/CS_URS_2024_01/764011611" TargetMode="External" /><Relationship Id="rId110" Type="http://schemas.openxmlformats.org/officeDocument/2006/relationships/hyperlink" Target="https://podminky.urs.cz/item/CS_URS_2024_01/764111641" TargetMode="External" /><Relationship Id="rId111" Type="http://schemas.openxmlformats.org/officeDocument/2006/relationships/hyperlink" Target="https://podminky.urs.cz/item/CS_URS_2024_01/764211633" TargetMode="External" /><Relationship Id="rId112" Type="http://schemas.openxmlformats.org/officeDocument/2006/relationships/hyperlink" Target="https://podminky.urs.cz/item/CS_URS_2024_01/764216644" TargetMode="External" /><Relationship Id="rId113" Type="http://schemas.openxmlformats.org/officeDocument/2006/relationships/hyperlink" Target="https://podminky.urs.cz/item/CS_URS_2024_01/764311613" TargetMode="External" /><Relationship Id="rId114" Type="http://schemas.openxmlformats.org/officeDocument/2006/relationships/hyperlink" Target="https://podminky.urs.cz/item/CS_URS_2024_01/764511601" TargetMode="External" /><Relationship Id="rId115" Type="http://schemas.openxmlformats.org/officeDocument/2006/relationships/hyperlink" Target="https://podminky.urs.cz/item/CS_URS_2024_01/764518621" TargetMode="External" /><Relationship Id="rId116" Type="http://schemas.openxmlformats.org/officeDocument/2006/relationships/hyperlink" Target="https://podminky.urs.cz/item/CS_URS_2024_01/764518623" TargetMode="External" /><Relationship Id="rId117" Type="http://schemas.openxmlformats.org/officeDocument/2006/relationships/hyperlink" Target="https://podminky.urs.cz/item/CS_URS_2024_01/998764101" TargetMode="External" /><Relationship Id="rId118" Type="http://schemas.openxmlformats.org/officeDocument/2006/relationships/hyperlink" Target="https://podminky.urs.cz/item/CS_URS_2024_01/766622132" TargetMode="External" /><Relationship Id="rId119" Type="http://schemas.openxmlformats.org/officeDocument/2006/relationships/hyperlink" Target="https://podminky.urs.cz/item/CS_URS_2024_01/766629213" TargetMode="External" /><Relationship Id="rId120" Type="http://schemas.openxmlformats.org/officeDocument/2006/relationships/hyperlink" Target="https://podminky.urs.cz/item/CS_URS_2024_01/766629214" TargetMode="External" /><Relationship Id="rId121" Type="http://schemas.openxmlformats.org/officeDocument/2006/relationships/hyperlink" Target="https://podminky.urs.cz/item/CS_URS_2024_01/766694126" TargetMode="External" /><Relationship Id="rId122" Type="http://schemas.openxmlformats.org/officeDocument/2006/relationships/hyperlink" Target="https://podminky.urs.cz/item/CS_URS_2024_01/766821131" TargetMode="External" /><Relationship Id="rId123" Type="http://schemas.openxmlformats.org/officeDocument/2006/relationships/hyperlink" Target="https://podminky.urs.cz/item/CS_URS_2024_01/766821132" TargetMode="External" /><Relationship Id="rId124" Type="http://schemas.openxmlformats.org/officeDocument/2006/relationships/hyperlink" Target="https://podminky.urs.cz/item/CS_URS_2024_01/766821142" TargetMode="External" /><Relationship Id="rId125" Type="http://schemas.openxmlformats.org/officeDocument/2006/relationships/hyperlink" Target="https://podminky.urs.cz/item/CS_URS_2024_01/998766101" TargetMode="External" /><Relationship Id="rId126" Type="http://schemas.openxmlformats.org/officeDocument/2006/relationships/hyperlink" Target="https://podminky.urs.cz/item/CS_URS_2024_01/767161111" TargetMode="External" /><Relationship Id="rId127" Type="http://schemas.openxmlformats.org/officeDocument/2006/relationships/hyperlink" Target="https://podminky.urs.cz/item/CS_URS_2024_01/767161811" TargetMode="External" /><Relationship Id="rId128" Type="http://schemas.openxmlformats.org/officeDocument/2006/relationships/hyperlink" Target="https://podminky.urs.cz/item/CS_URS_2024_01/767416411" TargetMode="External" /><Relationship Id="rId129" Type="http://schemas.openxmlformats.org/officeDocument/2006/relationships/hyperlink" Target="https://podminky.urs.cz/item/CS_URS_2024_01/767640111" TargetMode="External" /><Relationship Id="rId130" Type="http://schemas.openxmlformats.org/officeDocument/2006/relationships/hyperlink" Target="https://podminky.urs.cz/item/CS_URS_2024_01/767640221" TargetMode="External" /><Relationship Id="rId131" Type="http://schemas.openxmlformats.org/officeDocument/2006/relationships/hyperlink" Target="https://podminky.urs.cz/item/CS_URS_2024_01/767646411" TargetMode="External" /><Relationship Id="rId132" Type="http://schemas.openxmlformats.org/officeDocument/2006/relationships/hyperlink" Target="https://podminky.urs.cz/item/CS_URS_2024_01/767646431" TargetMode="External" /><Relationship Id="rId133" Type="http://schemas.openxmlformats.org/officeDocument/2006/relationships/hyperlink" Target="https://podminky.urs.cz/item/CS_URS_2024_01/767651114" TargetMode="External" /><Relationship Id="rId134" Type="http://schemas.openxmlformats.org/officeDocument/2006/relationships/hyperlink" Target="https://podminky.urs.cz/item/CS_URS_2024_01/767651814" TargetMode="External" /><Relationship Id="rId135" Type="http://schemas.openxmlformats.org/officeDocument/2006/relationships/hyperlink" Target="https://podminky.urs.cz/item/CS_URS_2024_01/767651822" TargetMode="External" /><Relationship Id="rId136" Type="http://schemas.openxmlformats.org/officeDocument/2006/relationships/hyperlink" Target="https://podminky.urs.cz/item/CS_URS_2024_01/767995114" TargetMode="External" /><Relationship Id="rId137" Type="http://schemas.openxmlformats.org/officeDocument/2006/relationships/hyperlink" Target="https://podminky.urs.cz/item/CS_URS_2024_01/998767101" TargetMode="External" /><Relationship Id="rId138" Type="http://schemas.openxmlformats.org/officeDocument/2006/relationships/hyperlink" Target="https://podminky.urs.cz/item/CS_URS_2024_01/771111011" TargetMode="External" /><Relationship Id="rId139" Type="http://schemas.openxmlformats.org/officeDocument/2006/relationships/hyperlink" Target="https://podminky.urs.cz/item/CS_URS_2024_01/771111011" TargetMode="External" /><Relationship Id="rId140" Type="http://schemas.openxmlformats.org/officeDocument/2006/relationships/hyperlink" Target="https://podminky.urs.cz/item/CS_URS_2024_01/771111011" TargetMode="External" /><Relationship Id="rId141" Type="http://schemas.openxmlformats.org/officeDocument/2006/relationships/hyperlink" Target="https://podminky.urs.cz/item/CS_URS_2024_01/771121011" TargetMode="External" /><Relationship Id="rId142" Type="http://schemas.openxmlformats.org/officeDocument/2006/relationships/hyperlink" Target="https://podminky.urs.cz/item/CS_URS_2024_01/771151011" TargetMode="External" /><Relationship Id="rId143" Type="http://schemas.openxmlformats.org/officeDocument/2006/relationships/hyperlink" Target="https://podminky.urs.cz/item/CS_URS_2024_01/771473111" TargetMode="External" /><Relationship Id="rId144" Type="http://schemas.openxmlformats.org/officeDocument/2006/relationships/hyperlink" Target="https://podminky.urs.cz/item/CS_URS_2024_01/771474111" TargetMode="External" /><Relationship Id="rId145" Type="http://schemas.openxmlformats.org/officeDocument/2006/relationships/hyperlink" Target="https://podminky.urs.cz/item/CS_URS_2024_01/771574415" TargetMode="External" /><Relationship Id="rId146" Type="http://schemas.openxmlformats.org/officeDocument/2006/relationships/hyperlink" Target="https://podminky.urs.cz/item/CS_URS_2024_01/771574417" TargetMode="External" /><Relationship Id="rId147" Type="http://schemas.openxmlformats.org/officeDocument/2006/relationships/hyperlink" Target="https://podminky.urs.cz/item/CS_URS_2024_01/998771101" TargetMode="External" /><Relationship Id="rId148" Type="http://schemas.openxmlformats.org/officeDocument/2006/relationships/hyperlink" Target="https://podminky.urs.cz/item/CS_URS_2024_01/783317101" TargetMode="External" /><Relationship Id="rId149" Type="http://schemas.openxmlformats.org/officeDocument/2006/relationships/hyperlink" Target="https://podminky.urs.cz/item/CS_URS_2024_01/783823135" TargetMode="External" /><Relationship Id="rId150" Type="http://schemas.openxmlformats.org/officeDocument/2006/relationships/hyperlink" Target="https://podminky.urs.cz/item/CS_URS_2024_01/784111001" TargetMode="External" /><Relationship Id="rId151" Type="http://schemas.openxmlformats.org/officeDocument/2006/relationships/hyperlink" Target="https://podminky.urs.cz/item/CS_URS_2024_01/784171101" TargetMode="External" /><Relationship Id="rId152" Type="http://schemas.openxmlformats.org/officeDocument/2006/relationships/hyperlink" Target="https://podminky.urs.cz/item/CS_URS_2024_01/784181101" TargetMode="External" /><Relationship Id="rId153" Type="http://schemas.openxmlformats.org/officeDocument/2006/relationships/hyperlink" Target="https://podminky.urs.cz/item/CS_URS_2024_01/784191001" TargetMode="External" /><Relationship Id="rId154" Type="http://schemas.openxmlformats.org/officeDocument/2006/relationships/hyperlink" Target="https://podminky.urs.cz/item/CS_URS_2024_01/784191007" TargetMode="External" /><Relationship Id="rId155" Type="http://schemas.openxmlformats.org/officeDocument/2006/relationships/hyperlink" Target="https://podminky.urs.cz/item/CS_URS_2024_01/784211101" TargetMode="External" /><Relationship Id="rId156" Type="http://schemas.openxmlformats.org/officeDocument/2006/relationships/hyperlink" Target="https://podminky.urs.cz/item/CS_URS_2024_01/786626121" TargetMode="External" /><Relationship Id="rId157"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1/119003131" TargetMode="External" /><Relationship Id="rId2" Type="http://schemas.openxmlformats.org/officeDocument/2006/relationships/hyperlink" Target="https://podminky.urs.cz/item/CS_URS_2024_01/119003132" TargetMode="External" /><Relationship Id="rId3" Type="http://schemas.openxmlformats.org/officeDocument/2006/relationships/hyperlink" Target="https://podminky.urs.cz/item/CS_URS_2024_01/131313702" TargetMode="External" /><Relationship Id="rId4" Type="http://schemas.openxmlformats.org/officeDocument/2006/relationships/hyperlink" Target="https://podminky.urs.cz/item/CS_URS_2024_01/131313712" TargetMode="External" /><Relationship Id="rId5" Type="http://schemas.openxmlformats.org/officeDocument/2006/relationships/hyperlink" Target="https://podminky.urs.cz/item/CS_URS_2024_01/132312122" TargetMode="External" /><Relationship Id="rId6" Type="http://schemas.openxmlformats.org/officeDocument/2006/relationships/hyperlink" Target="https://podminky.urs.cz/item/CS_URS_2024_01/132351101" TargetMode="External" /><Relationship Id="rId7" Type="http://schemas.openxmlformats.org/officeDocument/2006/relationships/hyperlink" Target="https://podminky.urs.cz/item/CS_URS_2024_01/151101101" TargetMode="External" /><Relationship Id="rId8" Type="http://schemas.openxmlformats.org/officeDocument/2006/relationships/hyperlink" Target="https://podminky.urs.cz/item/CS_URS_2024_01/151101111" TargetMode="External" /><Relationship Id="rId9" Type="http://schemas.openxmlformats.org/officeDocument/2006/relationships/hyperlink" Target="https://podminky.urs.cz/item/CS_URS_2024_01/151101201" TargetMode="External" /><Relationship Id="rId10" Type="http://schemas.openxmlformats.org/officeDocument/2006/relationships/hyperlink" Target="https://podminky.urs.cz/item/CS_URS_2024_01/151101211" TargetMode="External" /><Relationship Id="rId11" Type="http://schemas.openxmlformats.org/officeDocument/2006/relationships/hyperlink" Target="https://podminky.urs.cz/item/CS_URS_2024_01/162251122" TargetMode="External" /><Relationship Id="rId12" Type="http://schemas.openxmlformats.org/officeDocument/2006/relationships/hyperlink" Target="https://podminky.urs.cz/item/CS_URS_2024_01/162751137" TargetMode="External" /><Relationship Id="rId13" Type="http://schemas.openxmlformats.org/officeDocument/2006/relationships/hyperlink" Target="https://podminky.urs.cz/item/CS_URS_2024_01/167151102" TargetMode="External" /><Relationship Id="rId14" Type="http://schemas.openxmlformats.org/officeDocument/2006/relationships/hyperlink" Target="https://podminky.urs.cz/item/CS_URS_2024_01/171201221" TargetMode="External" /><Relationship Id="rId15" Type="http://schemas.openxmlformats.org/officeDocument/2006/relationships/hyperlink" Target="https://podminky.urs.cz/item/CS_URS_2024_01/451572111" TargetMode="External" /><Relationship Id="rId16" Type="http://schemas.openxmlformats.org/officeDocument/2006/relationships/hyperlink" Target="https://podminky.urs.cz/item/CS_URS_2024_01/175111101" TargetMode="External" /><Relationship Id="rId17" Type="http://schemas.openxmlformats.org/officeDocument/2006/relationships/hyperlink" Target="https://podminky.urs.cz/item/CS_URS_2024_01/174151101" TargetMode="External" /><Relationship Id="rId18" Type="http://schemas.openxmlformats.org/officeDocument/2006/relationships/hyperlink" Target="https://podminky.urs.cz/item/CS_URS_2024_01/721219621" TargetMode="External" /><Relationship Id="rId19" Type="http://schemas.openxmlformats.org/officeDocument/2006/relationships/hyperlink" Target="https://podminky.urs.cz/item/CS_URS_2023_02/871265211" TargetMode="External" /><Relationship Id="rId20" Type="http://schemas.openxmlformats.org/officeDocument/2006/relationships/hyperlink" Target="https://podminky.urs.cz/item/CS_URS_2023_02/871265221" TargetMode="External" /><Relationship Id="rId21" Type="http://schemas.openxmlformats.org/officeDocument/2006/relationships/hyperlink" Target="https://podminky.urs.cz/item/CS_URS_2024_01/877260310" TargetMode="External" /><Relationship Id="rId22" Type="http://schemas.openxmlformats.org/officeDocument/2006/relationships/hyperlink" Target="https://podminky.urs.cz/item/CS_URS_2024_01/877260320" TargetMode="External" /><Relationship Id="rId23" Type="http://schemas.openxmlformats.org/officeDocument/2006/relationships/hyperlink" Target="https://podminky.urs.cz/item/CS_URS_2024_01/949101111" TargetMode="External" /><Relationship Id="rId24" Type="http://schemas.openxmlformats.org/officeDocument/2006/relationships/hyperlink" Target="https://podminky.urs.cz/item/CS_URS_2024_01/949101112" TargetMode="External" /><Relationship Id="rId25" Type="http://schemas.openxmlformats.org/officeDocument/2006/relationships/hyperlink" Target="https://podminky.urs.cz/item/CS_URS_2024_01/998011001" TargetMode="External" /><Relationship Id="rId26" Type="http://schemas.openxmlformats.org/officeDocument/2006/relationships/hyperlink" Target="https://podminky.urs.cz/item/CS_URS_2024_01/713463411" TargetMode="External" /><Relationship Id="rId27" Type="http://schemas.openxmlformats.org/officeDocument/2006/relationships/hyperlink" Target="https://podminky.urs.cz/item/CS_URS_2024_01/998713101" TargetMode="External" /><Relationship Id="rId28" Type="http://schemas.openxmlformats.org/officeDocument/2006/relationships/hyperlink" Target="https://podminky.urs.cz/item/CS_URS_2024_01/721174042" TargetMode="External" /><Relationship Id="rId29" Type="http://schemas.openxmlformats.org/officeDocument/2006/relationships/hyperlink" Target="https://podminky.urs.cz/item/CS_URS_2024_01/721194104" TargetMode="External" /><Relationship Id="rId30" Type="http://schemas.openxmlformats.org/officeDocument/2006/relationships/hyperlink" Target="https://podminky.urs.cz/item/CS_URS_2024_01/721210818" TargetMode="External" /><Relationship Id="rId31" Type="http://schemas.openxmlformats.org/officeDocument/2006/relationships/hyperlink" Target="https://podminky.urs.cz/item/CS_URS_2024_01/721211913" TargetMode="External" /><Relationship Id="rId32" Type="http://schemas.openxmlformats.org/officeDocument/2006/relationships/hyperlink" Target="https://podminky.urs.cz/item/CS_URS_2024_01/998721101" TargetMode="External" /><Relationship Id="rId33" Type="http://schemas.openxmlformats.org/officeDocument/2006/relationships/hyperlink" Target="https://podminky.urs.cz/item/CS_URS_2024_01/722190401" TargetMode="External" /><Relationship Id="rId34" Type="http://schemas.openxmlformats.org/officeDocument/2006/relationships/hyperlink" Target="https://podminky.urs.cz/item/CS_URS_2024_01/722221134" TargetMode="External" /><Relationship Id="rId35" Type="http://schemas.openxmlformats.org/officeDocument/2006/relationships/hyperlink" Target="https://podminky.urs.cz/item/CS_URS_2024_01/998722101" TargetMode="External" /><Relationship Id="rId36" Type="http://schemas.openxmlformats.org/officeDocument/2006/relationships/hyperlink" Target="https://podminky.urs.cz/item/CS_URS_2024_01/727212101" TargetMode="External" /><Relationship Id="rId37" Type="http://schemas.openxmlformats.org/officeDocument/2006/relationships/hyperlink" Target="https://podminky.urs.cz/item/CS_URS_2024_01/721290111" TargetMode="External" /><Relationship Id="rId38" Type="http://schemas.openxmlformats.org/officeDocument/2006/relationships/hyperlink" Target="https://podminky.urs.cz/item/CS_URS_2024_01/722290234" TargetMode="External" /><Relationship Id="rId39" Type="http://schemas.openxmlformats.org/officeDocument/2006/relationships/hyperlink" Target="https://podminky.urs.cz/item/CS_URS_2024_01/892241111" TargetMode="External" /><Relationship Id="rId40" Type="http://schemas.openxmlformats.org/officeDocument/2006/relationships/hyperlink" Target="https://podminky.urs.cz/item/CS_URS_2024_01/359901211" TargetMode="External" /><Relationship Id="rId41" Type="http://schemas.openxmlformats.org/officeDocument/2006/relationships/hyperlink" Target="https://podminky.urs.cz/item/CS_URS_2024_01/359901212" TargetMode="External" /><Relationship Id="rId42"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29.28" customHeight="1">
      <c r="B9" s="23"/>
      <c r="C9" s="24"/>
      <c r="D9" s="28" t="s">
        <v>26</v>
      </c>
      <c r="E9" s="24"/>
      <c r="F9" s="24"/>
      <c r="G9" s="24"/>
      <c r="H9" s="24"/>
      <c r="I9" s="24"/>
      <c r="J9" s="24"/>
      <c r="K9" s="36"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6" t="s">
        <v>29</v>
      </c>
      <c r="AO9" s="24"/>
      <c r="AP9" s="24"/>
      <c r="AQ9" s="24"/>
      <c r="AR9" s="22"/>
      <c r="BE9" s="33"/>
      <c r="BS9" s="19" t="s">
        <v>6</v>
      </c>
    </row>
    <row r="10" s="1" customFormat="1" ht="12" customHeight="1">
      <c r="B10" s="23"/>
      <c r="C10" s="24"/>
      <c r="D10" s="34"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31</v>
      </c>
      <c r="AL10" s="24"/>
      <c r="AM10" s="24"/>
      <c r="AN10" s="29" t="s">
        <v>32</v>
      </c>
      <c r="AO10" s="24"/>
      <c r="AP10" s="24"/>
      <c r="AQ10" s="24"/>
      <c r="AR10" s="22"/>
      <c r="BE10" s="33"/>
      <c r="BS10" s="19" t="s">
        <v>6</v>
      </c>
    </row>
    <row r="11" s="1" customFormat="1" ht="18.48"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34</v>
      </c>
      <c r="AL11" s="24"/>
      <c r="AM11" s="24"/>
      <c r="AN11" s="29" t="s">
        <v>32</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31</v>
      </c>
      <c r="AL13" s="24"/>
      <c r="AM13" s="24"/>
      <c r="AN13" s="37" t="s">
        <v>36</v>
      </c>
      <c r="AO13" s="24"/>
      <c r="AP13" s="24"/>
      <c r="AQ13" s="24"/>
      <c r="AR13" s="22"/>
      <c r="BE13" s="33"/>
      <c r="BS13" s="19" t="s">
        <v>6</v>
      </c>
    </row>
    <row r="14">
      <c r="B14" s="23"/>
      <c r="C14" s="24"/>
      <c r="D14" s="24"/>
      <c r="E14" s="37" t="s">
        <v>36</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4" t="s">
        <v>34</v>
      </c>
      <c r="AL14" s="24"/>
      <c r="AM14" s="24"/>
      <c r="AN14" s="37" t="s">
        <v>36</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31</v>
      </c>
      <c r="AL16" s="24"/>
      <c r="AM16" s="24"/>
      <c r="AN16" s="29" t="s">
        <v>32</v>
      </c>
      <c r="AO16" s="24"/>
      <c r="AP16" s="24"/>
      <c r="AQ16" s="24"/>
      <c r="AR16" s="22"/>
      <c r="BE16" s="33"/>
      <c r="BS16" s="19" t="s">
        <v>4</v>
      </c>
    </row>
    <row r="17" s="1" customFormat="1" ht="18.48"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34</v>
      </c>
      <c r="AL17" s="24"/>
      <c r="AM17" s="24"/>
      <c r="AN17" s="29" t="s">
        <v>32</v>
      </c>
      <c r="AO17" s="24"/>
      <c r="AP17" s="24"/>
      <c r="AQ17" s="24"/>
      <c r="AR17" s="22"/>
      <c r="BE17" s="33"/>
      <c r="BS17" s="19" t="s">
        <v>38</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39</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31</v>
      </c>
      <c r="AL19" s="24"/>
      <c r="AM19" s="24"/>
      <c r="AN19" s="29" t="s">
        <v>32</v>
      </c>
      <c r="AO19" s="24"/>
      <c r="AP19" s="24"/>
      <c r="AQ19" s="24"/>
      <c r="AR19" s="22"/>
      <c r="BE19" s="33"/>
      <c r="BS19" s="19" t="s">
        <v>6</v>
      </c>
    </row>
    <row r="20" s="1" customFormat="1" ht="18.48" customHeight="1">
      <c r="B20" s="23"/>
      <c r="C20" s="24"/>
      <c r="D20" s="24"/>
      <c r="E20" s="29" t="s">
        <v>33</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34</v>
      </c>
      <c r="AL20" s="24"/>
      <c r="AM20" s="24"/>
      <c r="AN20" s="29" t="s">
        <v>32</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40</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51" customHeight="1">
      <c r="B23" s="23"/>
      <c r="C23" s="24"/>
      <c r="D23" s="24"/>
      <c r="E23" s="39" t="s">
        <v>41</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4"/>
      <c r="AQ25" s="24"/>
      <c r="AR25" s="22"/>
      <c r="BE25" s="33"/>
    </row>
    <row r="26" s="2" customFormat="1" ht="25.92" customHeight="1">
      <c r="A26" s="41"/>
      <c r="B26" s="42"/>
      <c r="C26" s="43"/>
      <c r="D26" s="44" t="s">
        <v>42</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3"/>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3"/>
    </row>
    <row r="28" s="2" customFormat="1">
      <c r="A28" s="41"/>
      <c r="B28" s="42"/>
      <c r="C28" s="43"/>
      <c r="D28" s="43"/>
      <c r="E28" s="43"/>
      <c r="F28" s="43"/>
      <c r="G28" s="43"/>
      <c r="H28" s="43"/>
      <c r="I28" s="43"/>
      <c r="J28" s="43"/>
      <c r="K28" s="43"/>
      <c r="L28" s="48" t="s">
        <v>43</v>
      </c>
      <c r="M28" s="48"/>
      <c r="N28" s="48"/>
      <c r="O28" s="48"/>
      <c r="P28" s="48"/>
      <c r="Q28" s="43"/>
      <c r="R28" s="43"/>
      <c r="S28" s="43"/>
      <c r="T28" s="43"/>
      <c r="U28" s="43"/>
      <c r="V28" s="43"/>
      <c r="W28" s="48" t="s">
        <v>44</v>
      </c>
      <c r="X28" s="48"/>
      <c r="Y28" s="48"/>
      <c r="Z28" s="48"/>
      <c r="AA28" s="48"/>
      <c r="AB28" s="48"/>
      <c r="AC28" s="48"/>
      <c r="AD28" s="48"/>
      <c r="AE28" s="48"/>
      <c r="AF28" s="43"/>
      <c r="AG28" s="43"/>
      <c r="AH28" s="43"/>
      <c r="AI28" s="43"/>
      <c r="AJ28" s="43"/>
      <c r="AK28" s="48" t="s">
        <v>45</v>
      </c>
      <c r="AL28" s="48"/>
      <c r="AM28" s="48"/>
      <c r="AN28" s="48"/>
      <c r="AO28" s="48"/>
      <c r="AP28" s="43"/>
      <c r="AQ28" s="43"/>
      <c r="AR28" s="47"/>
      <c r="BE28" s="33"/>
    </row>
    <row r="29" s="3" customFormat="1" ht="14.4" customHeight="1">
      <c r="A29" s="3"/>
      <c r="B29" s="49"/>
      <c r="C29" s="50"/>
      <c r="D29" s="34" t="s">
        <v>46</v>
      </c>
      <c r="E29" s="50"/>
      <c r="F29" s="34" t="s">
        <v>47</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4" t="s">
        <v>48</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4" t="s">
        <v>49</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4" t="s">
        <v>50</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4" t="s">
        <v>51</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52</v>
      </c>
      <c r="E35" s="57"/>
      <c r="F35" s="57"/>
      <c r="G35" s="57"/>
      <c r="H35" s="57"/>
      <c r="I35" s="57"/>
      <c r="J35" s="57"/>
      <c r="K35" s="57"/>
      <c r="L35" s="57"/>
      <c r="M35" s="57"/>
      <c r="N35" s="57"/>
      <c r="O35" s="57"/>
      <c r="P35" s="57"/>
      <c r="Q35" s="57"/>
      <c r="R35" s="57"/>
      <c r="S35" s="57"/>
      <c r="T35" s="58" t="s">
        <v>53</v>
      </c>
      <c r="U35" s="57"/>
      <c r="V35" s="57"/>
      <c r="W35" s="57"/>
      <c r="X35" s="59" t="s">
        <v>54</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5" t="s">
        <v>55</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4" t="s">
        <v>13</v>
      </c>
      <c r="D44" s="67"/>
      <c r="E44" s="67"/>
      <c r="F44" s="67"/>
      <c r="G44" s="67"/>
      <c r="H44" s="67"/>
      <c r="I44" s="67"/>
      <c r="J44" s="67"/>
      <c r="K44" s="67"/>
      <c r="L44" s="67" t="str">
        <f>K5</f>
        <v>2023/032b</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Energetické úspory budovy č.5</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4" t="s">
        <v>22</v>
      </c>
      <c r="D47" s="43"/>
      <c r="E47" s="43"/>
      <c r="F47" s="43"/>
      <c r="G47" s="43"/>
      <c r="H47" s="43"/>
      <c r="I47" s="43"/>
      <c r="J47" s="43"/>
      <c r="K47" s="43"/>
      <c r="L47" s="74" t="str">
        <f>IF(K8="","",K8)</f>
        <v>Rokycany Jeřabinová ulice čp. 96/III</v>
      </c>
      <c r="M47" s="43"/>
      <c r="N47" s="43"/>
      <c r="O47" s="43"/>
      <c r="P47" s="43"/>
      <c r="Q47" s="43"/>
      <c r="R47" s="43"/>
      <c r="S47" s="43"/>
      <c r="T47" s="43"/>
      <c r="U47" s="43"/>
      <c r="V47" s="43"/>
      <c r="W47" s="43"/>
      <c r="X47" s="43"/>
      <c r="Y47" s="43"/>
      <c r="Z47" s="43"/>
      <c r="AA47" s="43"/>
      <c r="AB47" s="43"/>
      <c r="AC47" s="43"/>
      <c r="AD47" s="43"/>
      <c r="AE47" s="43"/>
      <c r="AF47" s="43"/>
      <c r="AG47" s="43"/>
      <c r="AH47" s="43"/>
      <c r="AI47" s="34" t="s">
        <v>24</v>
      </c>
      <c r="AJ47" s="43"/>
      <c r="AK47" s="43"/>
      <c r="AL47" s="43"/>
      <c r="AM47" s="75" t="str">
        <f>IF(AN8= "","",AN8)</f>
        <v>17. 12. 2023</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4" t="s">
        <v>30</v>
      </c>
      <c r="D49" s="43"/>
      <c r="E49" s="43"/>
      <c r="F49" s="43"/>
      <c r="G49" s="43"/>
      <c r="H49" s="43"/>
      <c r="I49" s="43"/>
      <c r="J49" s="43"/>
      <c r="K49" s="43"/>
      <c r="L49" s="67" t="str">
        <f>IF(E11= "","",E11)</f>
        <v xml:space="preserve"> </v>
      </c>
      <c r="M49" s="43"/>
      <c r="N49" s="43"/>
      <c r="O49" s="43"/>
      <c r="P49" s="43"/>
      <c r="Q49" s="43"/>
      <c r="R49" s="43"/>
      <c r="S49" s="43"/>
      <c r="T49" s="43"/>
      <c r="U49" s="43"/>
      <c r="V49" s="43"/>
      <c r="W49" s="43"/>
      <c r="X49" s="43"/>
      <c r="Y49" s="43"/>
      <c r="Z49" s="43"/>
      <c r="AA49" s="43"/>
      <c r="AB49" s="43"/>
      <c r="AC49" s="43"/>
      <c r="AD49" s="43"/>
      <c r="AE49" s="43"/>
      <c r="AF49" s="43"/>
      <c r="AG49" s="43"/>
      <c r="AH49" s="43"/>
      <c r="AI49" s="34" t="s">
        <v>37</v>
      </c>
      <c r="AJ49" s="43"/>
      <c r="AK49" s="43"/>
      <c r="AL49" s="43"/>
      <c r="AM49" s="76" t="str">
        <f>IF(E17="","",E17)</f>
        <v xml:space="preserve"> </v>
      </c>
      <c r="AN49" s="67"/>
      <c r="AO49" s="67"/>
      <c r="AP49" s="67"/>
      <c r="AQ49" s="43"/>
      <c r="AR49" s="47"/>
      <c r="AS49" s="77" t="s">
        <v>56</v>
      </c>
      <c r="AT49" s="78"/>
      <c r="AU49" s="79"/>
      <c r="AV49" s="79"/>
      <c r="AW49" s="79"/>
      <c r="AX49" s="79"/>
      <c r="AY49" s="79"/>
      <c r="AZ49" s="79"/>
      <c r="BA49" s="79"/>
      <c r="BB49" s="79"/>
      <c r="BC49" s="79"/>
      <c r="BD49" s="80"/>
      <c r="BE49" s="41"/>
    </row>
    <row r="50" s="2" customFormat="1" ht="15.15" customHeight="1">
      <c r="A50" s="41"/>
      <c r="B50" s="42"/>
      <c r="C50" s="34" t="s">
        <v>35</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4" t="s">
        <v>39</v>
      </c>
      <c r="AJ50" s="43"/>
      <c r="AK50" s="43"/>
      <c r="AL50" s="43"/>
      <c r="AM50" s="76" t="str">
        <f>IF(E20="","",E20)</f>
        <v xml:space="preserve"> </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57</v>
      </c>
      <c r="D52" s="90"/>
      <c r="E52" s="90"/>
      <c r="F52" s="90"/>
      <c r="G52" s="90"/>
      <c r="H52" s="91"/>
      <c r="I52" s="92" t="s">
        <v>58</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59</v>
      </c>
      <c r="AH52" s="90"/>
      <c r="AI52" s="90"/>
      <c r="AJ52" s="90"/>
      <c r="AK52" s="90"/>
      <c r="AL52" s="90"/>
      <c r="AM52" s="90"/>
      <c r="AN52" s="92" t="s">
        <v>60</v>
      </c>
      <c r="AO52" s="90"/>
      <c r="AP52" s="90"/>
      <c r="AQ52" s="94" t="s">
        <v>61</v>
      </c>
      <c r="AR52" s="47"/>
      <c r="AS52" s="95" t="s">
        <v>62</v>
      </c>
      <c r="AT52" s="96" t="s">
        <v>63</v>
      </c>
      <c r="AU52" s="96" t="s">
        <v>64</v>
      </c>
      <c r="AV52" s="96" t="s">
        <v>65</v>
      </c>
      <c r="AW52" s="96" t="s">
        <v>66</v>
      </c>
      <c r="AX52" s="96" t="s">
        <v>67</v>
      </c>
      <c r="AY52" s="96" t="s">
        <v>68</v>
      </c>
      <c r="AZ52" s="96" t="s">
        <v>69</v>
      </c>
      <c r="BA52" s="96" t="s">
        <v>70</v>
      </c>
      <c r="BB52" s="96" t="s">
        <v>71</v>
      </c>
      <c r="BC52" s="96" t="s">
        <v>72</v>
      </c>
      <c r="BD52" s="97" t="s">
        <v>73</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74</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ROUND(SUM(AG55:AG64),2)</f>
        <v>0</v>
      </c>
      <c r="AH54" s="104"/>
      <c r="AI54" s="104"/>
      <c r="AJ54" s="104"/>
      <c r="AK54" s="104"/>
      <c r="AL54" s="104"/>
      <c r="AM54" s="104"/>
      <c r="AN54" s="105">
        <f>SUM(AG54,AT54)</f>
        <v>0</v>
      </c>
      <c r="AO54" s="105"/>
      <c r="AP54" s="105"/>
      <c r="AQ54" s="106" t="s">
        <v>32</v>
      </c>
      <c r="AR54" s="107"/>
      <c r="AS54" s="108">
        <f>ROUND(SUM(AS55:AS64),2)</f>
        <v>0</v>
      </c>
      <c r="AT54" s="109">
        <f>ROUND(SUM(AV54:AW54),2)</f>
        <v>0</v>
      </c>
      <c r="AU54" s="110">
        <f>ROUND(SUM(AU55:AU64),5)</f>
        <v>0</v>
      </c>
      <c r="AV54" s="109">
        <f>ROUND(AZ54*L29,2)</f>
        <v>0</v>
      </c>
      <c r="AW54" s="109">
        <f>ROUND(BA54*L30,2)</f>
        <v>0</v>
      </c>
      <c r="AX54" s="109">
        <f>ROUND(BB54*L29,2)</f>
        <v>0</v>
      </c>
      <c r="AY54" s="109">
        <f>ROUND(BC54*L30,2)</f>
        <v>0</v>
      </c>
      <c r="AZ54" s="109">
        <f>ROUND(SUM(AZ55:AZ64),2)</f>
        <v>0</v>
      </c>
      <c r="BA54" s="109">
        <f>ROUND(SUM(BA55:BA64),2)</f>
        <v>0</v>
      </c>
      <c r="BB54" s="109">
        <f>ROUND(SUM(BB55:BB64),2)</f>
        <v>0</v>
      </c>
      <c r="BC54" s="109">
        <f>ROUND(SUM(BC55:BC64),2)</f>
        <v>0</v>
      </c>
      <c r="BD54" s="111">
        <f>ROUND(SUM(BD55:BD64),2)</f>
        <v>0</v>
      </c>
      <c r="BE54" s="6"/>
      <c r="BS54" s="112" t="s">
        <v>75</v>
      </c>
      <c r="BT54" s="112" t="s">
        <v>76</v>
      </c>
      <c r="BU54" s="113" t="s">
        <v>77</v>
      </c>
      <c r="BV54" s="112" t="s">
        <v>78</v>
      </c>
      <c r="BW54" s="112" t="s">
        <v>5</v>
      </c>
      <c r="BX54" s="112" t="s">
        <v>79</v>
      </c>
      <c r="CL54" s="112" t="s">
        <v>19</v>
      </c>
    </row>
    <row r="55" s="7" customFormat="1" ht="16.5" customHeight="1">
      <c r="A55" s="114" t="s">
        <v>80</v>
      </c>
      <c r="B55" s="115"/>
      <c r="C55" s="116"/>
      <c r="D55" s="117" t="s">
        <v>81</v>
      </c>
      <c r="E55" s="117"/>
      <c r="F55" s="117"/>
      <c r="G55" s="117"/>
      <c r="H55" s="117"/>
      <c r="I55" s="118"/>
      <c r="J55" s="117" t="s">
        <v>82</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'01 - Stavební úpravy'!J30</f>
        <v>0</v>
      </c>
      <c r="AH55" s="118"/>
      <c r="AI55" s="118"/>
      <c r="AJ55" s="118"/>
      <c r="AK55" s="118"/>
      <c r="AL55" s="118"/>
      <c r="AM55" s="118"/>
      <c r="AN55" s="119">
        <f>SUM(AG55,AT55)</f>
        <v>0</v>
      </c>
      <c r="AO55" s="118"/>
      <c r="AP55" s="118"/>
      <c r="AQ55" s="120" t="s">
        <v>83</v>
      </c>
      <c r="AR55" s="121"/>
      <c r="AS55" s="122">
        <v>0</v>
      </c>
      <c r="AT55" s="123">
        <f>ROUND(SUM(AV55:AW55),2)</f>
        <v>0</v>
      </c>
      <c r="AU55" s="124">
        <f>'01 - Stavební úpravy'!P105</f>
        <v>0</v>
      </c>
      <c r="AV55" s="123">
        <f>'01 - Stavební úpravy'!J33</f>
        <v>0</v>
      </c>
      <c r="AW55" s="123">
        <f>'01 - Stavební úpravy'!J34</f>
        <v>0</v>
      </c>
      <c r="AX55" s="123">
        <f>'01 - Stavební úpravy'!J35</f>
        <v>0</v>
      </c>
      <c r="AY55" s="123">
        <f>'01 - Stavební úpravy'!J36</f>
        <v>0</v>
      </c>
      <c r="AZ55" s="123">
        <f>'01 - Stavební úpravy'!F33</f>
        <v>0</v>
      </c>
      <c r="BA55" s="123">
        <f>'01 - Stavební úpravy'!F34</f>
        <v>0</v>
      </c>
      <c r="BB55" s="123">
        <f>'01 - Stavební úpravy'!F35</f>
        <v>0</v>
      </c>
      <c r="BC55" s="123">
        <f>'01 - Stavební úpravy'!F36</f>
        <v>0</v>
      </c>
      <c r="BD55" s="125">
        <f>'01 - Stavební úpravy'!F37</f>
        <v>0</v>
      </c>
      <c r="BE55" s="7"/>
      <c r="BT55" s="126" t="s">
        <v>84</v>
      </c>
      <c r="BV55" s="126" t="s">
        <v>78</v>
      </c>
      <c r="BW55" s="126" t="s">
        <v>85</v>
      </c>
      <c r="BX55" s="126" t="s">
        <v>5</v>
      </c>
      <c r="CL55" s="126" t="s">
        <v>19</v>
      </c>
      <c r="CM55" s="126" t="s">
        <v>86</v>
      </c>
    </row>
    <row r="56" s="7" customFormat="1" ht="16.5" customHeight="1">
      <c r="A56" s="114" t="s">
        <v>80</v>
      </c>
      <c r="B56" s="115"/>
      <c r="C56" s="116"/>
      <c r="D56" s="117" t="s">
        <v>87</v>
      </c>
      <c r="E56" s="117"/>
      <c r="F56" s="117"/>
      <c r="G56" s="117"/>
      <c r="H56" s="117"/>
      <c r="I56" s="118"/>
      <c r="J56" s="117" t="s">
        <v>88</v>
      </c>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9">
        <f>'02 - ZTI'!J30</f>
        <v>0</v>
      </c>
      <c r="AH56" s="118"/>
      <c r="AI56" s="118"/>
      <c r="AJ56" s="118"/>
      <c r="AK56" s="118"/>
      <c r="AL56" s="118"/>
      <c r="AM56" s="118"/>
      <c r="AN56" s="119">
        <f>SUM(AG56,AT56)</f>
        <v>0</v>
      </c>
      <c r="AO56" s="118"/>
      <c r="AP56" s="118"/>
      <c r="AQ56" s="120" t="s">
        <v>83</v>
      </c>
      <c r="AR56" s="121"/>
      <c r="AS56" s="122">
        <v>0</v>
      </c>
      <c r="AT56" s="123">
        <f>ROUND(SUM(AV56:AW56),2)</f>
        <v>0</v>
      </c>
      <c r="AU56" s="124">
        <f>'02 - ZTI'!P91</f>
        <v>0</v>
      </c>
      <c r="AV56" s="123">
        <f>'02 - ZTI'!J33</f>
        <v>0</v>
      </c>
      <c r="AW56" s="123">
        <f>'02 - ZTI'!J34</f>
        <v>0</v>
      </c>
      <c r="AX56" s="123">
        <f>'02 - ZTI'!J35</f>
        <v>0</v>
      </c>
      <c r="AY56" s="123">
        <f>'02 - ZTI'!J36</f>
        <v>0</v>
      </c>
      <c r="AZ56" s="123">
        <f>'02 - ZTI'!F33</f>
        <v>0</v>
      </c>
      <c r="BA56" s="123">
        <f>'02 - ZTI'!F34</f>
        <v>0</v>
      </c>
      <c r="BB56" s="123">
        <f>'02 - ZTI'!F35</f>
        <v>0</v>
      </c>
      <c r="BC56" s="123">
        <f>'02 - ZTI'!F36</f>
        <v>0</v>
      </c>
      <c r="BD56" s="125">
        <f>'02 - ZTI'!F37</f>
        <v>0</v>
      </c>
      <c r="BE56" s="7"/>
      <c r="BT56" s="126" t="s">
        <v>84</v>
      </c>
      <c r="BV56" s="126" t="s">
        <v>78</v>
      </c>
      <c r="BW56" s="126" t="s">
        <v>89</v>
      </c>
      <c r="BX56" s="126" t="s">
        <v>5</v>
      </c>
      <c r="CL56" s="126" t="s">
        <v>32</v>
      </c>
      <c r="CM56" s="126" t="s">
        <v>86</v>
      </c>
    </row>
    <row r="57" s="7" customFormat="1" ht="16.5" customHeight="1">
      <c r="A57" s="114" t="s">
        <v>80</v>
      </c>
      <c r="B57" s="115"/>
      <c r="C57" s="116"/>
      <c r="D57" s="117" t="s">
        <v>90</v>
      </c>
      <c r="E57" s="117"/>
      <c r="F57" s="117"/>
      <c r="G57" s="117"/>
      <c r="H57" s="117"/>
      <c r="I57" s="118"/>
      <c r="J57" s="117" t="s">
        <v>91</v>
      </c>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9">
        <f>'03 - Elektroinstalce'!J30</f>
        <v>0</v>
      </c>
      <c r="AH57" s="118"/>
      <c r="AI57" s="118"/>
      <c r="AJ57" s="118"/>
      <c r="AK57" s="118"/>
      <c r="AL57" s="118"/>
      <c r="AM57" s="118"/>
      <c r="AN57" s="119">
        <f>SUM(AG57,AT57)</f>
        <v>0</v>
      </c>
      <c r="AO57" s="118"/>
      <c r="AP57" s="118"/>
      <c r="AQ57" s="120" t="s">
        <v>83</v>
      </c>
      <c r="AR57" s="121"/>
      <c r="AS57" s="122">
        <v>0</v>
      </c>
      <c r="AT57" s="123">
        <f>ROUND(SUM(AV57:AW57),2)</f>
        <v>0</v>
      </c>
      <c r="AU57" s="124">
        <f>'03 - Elektroinstalce'!P83</f>
        <v>0</v>
      </c>
      <c r="AV57" s="123">
        <f>'03 - Elektroinstalce'!J33</f>
        <v>0</v>
      </c>
      <c r="AW57" s="123">
        <f>'03 - Elektroinstalce'!J34</f>
        <v>0</v>
      </c>
      <c r="AX57" s="123">
        <f>'03 - Elektroinstalce'!J35</f>
        <v>0</v>
      </c>
      <c r="AY57" s="123">
        <f>'03 - Elektroinstalce'!J36</f>
        <v>0</v>
      </c>
      <c r="AZ57" s="123">
        <f>'03 - Elektroinstalce'!F33</f>
        <v>0</v>
      </c>
      <c r="BA57" s="123">
        <f>'03 - Elektroinstalce'!F34</f>
        <v>0</v>
      </c>
      <c r="BB57" s="123">
        <f>'03 - Elektroinstalce'!F35</f>
        <v>0</v>
      </c>
      <c r="BC57" s="123">
        <f>'03 - Elektroinstalce'!F36</f>
        <v>0</v>
      </c>
      <c r="BD57" s="125">
        <f>'03 - Elektroinstalce'!F37</f>
        <v>0</v>
      </c>
      <c r="BE57" s="7"/>
      <c r="BT57" s="126" t="s">
        <v>84</v>
      </c>
      <c r="BV57" s="126" t="s">
        <v>78</v>
      </c>
      <c r="BW57" s="126" t="s">
        <v>92</v>
      </c>
      <c r="BX57" s="126" t="s">
        <v>5</v>
      </c>
      <c r="CL57" s="126" t="s">
        <v>32</v>
      </c>
      <c r="CM57" s="126" t="s">
        <v>86</v>
      </c>
    </row>
    <row r="58" s="7" customFormat="1" ht="16.5" customHeight="1">
      <c r="A58" s="114" t="s">
        <v>80</v>
      </c>
      <c r="B58" s="115"/>
      <c r="C58" s="116"/>
      <c r="D58" s="117" t="s">
        <v>93</v>
      </c>
      <c r="E58" s="117"/>
      <c r="F58" s="117"/>
      <c r="G58" s="117"/>
      <c r="H58" s="117"/>
      <c r="I58" s="118"/>
      <c r="J58" s="117" t="s">
        <v>94</v>
      </c>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9">
        <f>'04 - Elektroinslace VRN'!J30</f>
        <v>0</v>
      </c>
      <c r="AH58" s="118"/>
      <c r="AI58" s="118"/>
      <c r="AJ58" s="118"/>
      <c r="AK58" s="118"/>
      <c r="AL58" s="118"/>
      <c r="AM58" s="118"/>
      <c r="AN58" s="119">
        <f>SUM(AG58,AT58)</f>
        <v>0</v>
      </c>
      <c r="AO58" s="118"/>
      <c r="AP58" s="118"/>
      <c r="AQ58" s="120" t="s">
        <v>83</v>
      </c>
      <c r="AR58" s="121"/>
      <c r="AS58" s="122">
        <v>0</v>
      </c>
      <c r="AT58" s="123">
        <f>ROUND(SUM(AV58:AW58),2)</f>
        <v>0</v>
      </c>
      <c r="AU58" s="124">
        <f>'04 - Elektroinslace VRN'!P80</f>
        <v>0</v>
      </c>
      <c r="AV58" s="123">
        <f>'04 - Elektroinslace VRN'!J33</f>
        <v>0</v>
      </c>
      <c r="AW58" s="123">
        <f>'04 - Elektroinslace VRN'!J34</f>
        <v>0</v>
      </c>
      <c r="AX58" s="123">
        <f>'04 - Elektroinslace VRN'!J35</f>
        <v>0</v>
      </c>
      <c r="AY58" s="123">
        <f>'04 - Elektroinslace VRN'!J36</f>
        <v>0</v>
      </c>
      <c r="AZ58" s="123">
        <f>'04 - Elektroinslace VRN'!F33</f>
        <v>0</v>
      </c>
      <c r="BA58" s="123">
        <f>'04 - Elektroinslace VRN'!F34</f>
        <v>0</v>
      </c>
      <c r="BB58" s="123">
        <f>'04 - Elektroinslace VRN'!F35</f>
        <v>0</v>
      </c>
      <c r="BC58" s="123">
        <f>'04 - Elektroinslace VRN'!F36</f>
        <v>0</v>
      </c>
      <c r="BD58" s="125">
        <f>'04 - Elektroinslace VRN'!F37</f>
        <v>0</v>
      </c>
      <c r="BE58" s="7"/>
      <c r="BT58" s="126" t="s">
        <v>84</v>
      </c>
      <c r="BV58" s="126" t="s">
        <v>78</v>
      </c>
      <c r="BW58" s="126" t="s">
        <v>95</v>
      </c>
      <c r="BX58" s="126" t="s">
        <v>5</v>
      </c>
      <c r="CL58" s="126" t="s">
        <v>32</v>
      </c>
      <c r="CM58" s="126" t="s">
        <v>86</v>
      </c>
    </row>
    <row r="59" s="7" customFormat="1" ht="16.5" customHeight="1">
      <c r="A59" s="114" t="s">
        <v>80</v>
      </c>
      <c r="B59" s="115"/>
      <c r="C59" s="116"/>
      <c r="D59" s="117" t="s">
        <v>96</v>
      </c>
      <c r="E59" s="117"/>
      <c r="F59" s="117"/>
      <c r="G59" s="117"/>
      <c r="H59" s="117"/>
      <c r="I59" s="118"/>
      <c r="J59" s="117" t="s">
        <v>97</v>
      </c>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9">
        <f>'05 - FVE'!J30</f>
        <v>0</v>
      </c>
      <c r="AH59" s="118"/>
      <c r="AI59" s="118"/>
      <c r="AJ59" s="118"/>
      <c r="AK59" s="118"/>
      <c r="AL59" s="118"/>
      <c r="AM59" s="118"/>
      <c r="AN59" s="119">
        <f>SUM(AG59,AT59)</f>
        <v>0</v>
      </c>
      <c r="AO59" s="118"/>
      <c r="AP59" s="118"/>
      <c r="AQ59" s="120" t="s">
        <v>83</v>
      </c>
      <c r="AR59" s="121"/>
      <c r="AS59" s="122">
        <v>0</v>
      </c>
      <c r="AT59" s="123">
        <f>ROUND(SUM(AV59:AW59),2)</f>
        <v>0</v>
      </c>
      <c r="AU59" s="124">
        <f>'05 - FVE'!P82</f>
        <v>0</v>
      </c>
      <c r="AV59" s="123">
        <f>'05 - FVE'!J33</f>
        <v>0</v>
      </c>
      <c r="AW59" s="123">
        <f>'05 - FVE'!J34</f>
        <v>0</v>
      </c>
      <c r="AX59" s="123">
        <f>'05 - FVE'!J35</f>
        <v>0</v>
      </c>
      <c r="AY59" s="123">
        <f>'05 - FVE'!J36</f>
        <v>0</v>
      </c>
      <c r="AZ59" s="123">
        <f>'05 - FVE'!F33</f>
        <v>0</v>
      </c>
      <c r="BA59" s="123">
        <f>'05 - FVE'!F34</f>
        <v>0</v>
      </c>
      <c r="BB59" s="123">
        <f>'05 - FVE'!F35</f>
        <v>0</v>
      </c>
      <c r="BC59" s="123">
        <f>'05 - FVE'!F36</f>
        <v>0</v>
      </c>
      <c r="BD59" s="125">
        <f>'05 - FVE'!F37</f>
        <v>0</v>
      </c>
      <c r="BE59" s="7"/>
      <c r="BT59" s="126" t="s">
        <v>84</v>
      </c>
      <c r="BV59" s="126" t="s">
        <v>78</v>
      </c>
      <c r="BW59" s="126" t="s">
        <v>98</v>
      </c>
      <c r="BX59" s="126" t="s">
        <v>5</v>
      </c>
      <c r="CL59" s="126" t="s">
        <v>32</v>
      </c>
      <c r="CM59" s="126" t="s">
        <v>86</v>
      </c>
    </row>
    <row r="60" s="7" customFormat="1" ht="16.5" customHeight="1">
      <c r="A60" s="114" t="s">
        <v>80</v>
      </c>
      <c r="B60" s="115"/>
      <c r="C60" s="116"/>
      <c r="D60" s="117" t="s">
        <v>99</v>
      </c>
      <c r="E60" s="117"/>
      <c r="F60" s="117"/>
      <c r="G60" s="117"/>
      <c r="H60" s="117"/>
      <c r="I60" s="118"/>
      <c r="J60" s="117" t="s">
        <v>100</v>
      </c>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9">
        <f>'06 - FVE VRN'!J30</f>
        <v>0</v>
      </c>
      <c r="AH60" s="118"/>
      <c r="AI60" s="118"/>
      <c r="AJ60" s="118"/>
      <c r="AK60" s="118"/>
      <c r="AL60" s="118"/>
      <c r="AM60" s="118"/>
      <c r="AN60" s="119">
        <f>SUM(AG60,AT60)</f>
        <v>0</v>
      </c>
      <c r="AO60" s="118"/>
      <c r="AP60" s="118"/>
      <c r="AQ60" s="120" t="s">
        <v>83</v>
      </c>
      <c r="AR60" s="121"/>
      <c r="AS60" s="122">
        <v>0</v>
      </c>
      <c r="AT60" s="123">
        <f>ROUND(SUM(AV60:AW60),2)</f>
        <v>0</v>
      </c>
      <c r="AU60" s="124">
        <f>'06 - FVE VRN'!P80</f>
        <v>0</v>
      </c>
      <c r="AV60" s="123">
        <f>'06 - FVE VRN'!J33</f>
        <v>0</v>
      </c>
      <c r="AW60" s="123">
        <f>'06 - FVE VRN'!J34</f>
        <v>0</v>
      </c>
      <c r="AX60" s="123">
        <f>'06 - FVE VRN'!J35</f>
        <v>0</v>
      </c>
      <c r="AY60" s="123">
        <f>'06 - FVE VRN'!J36</f>
        <v>0</v>
      </c>
      <c r="AZ60" s="123">
        <f>'06 - FVE VRN'!F33</f>
        <v>0</v>
      </c>
      <c r="BA60" s="123">
        <f>'06 - FVE VRN'!F34</f>
        <v>0</v>
      </c>
      <c r="BB60" s="123">
        <f>'06 - FVE VRN'!F35</f>
        <v>0</v>
      </c>
      <c r="BC60" s="123">
        <f>'06 - FVE VRN'!F36</f>
        <v>0</v>
      </c>
      <c r="BD60" s="125">
        <f>'06 - FVE VRN'!F37</f>
        <v>0</v>
      </c>
      <c r="BE60" s="7"/>
      <c r="BT60" s="126" t="s">
        <v>84</v>
      </c>
      <c r="BV60" s="126" t="s">
        <v>78</v>
      </c>
      <c r="BW60" s="126" t="s">
        <v>101</v>
      </c>
      <c r="BX60" s="126" t="s">
        <v>5</v>
      </c>
      <c r="CL60" s="126" t="s">
        <v>32</v>
      </c>
      <c r="CM60" s="126" t="s">
        <v>86</v>
      </c>
    </row>
    <row r="61" s="7" customFormat="1" ht="16.5" customHeight="1">
      <c r="A61" s="114" t="s">
        <v>80</v>
      </c>
      <c r="B61" s="115"/>
      <c r="C61" s="116"/>
      <c r="D61" s="117" t="s">
        <v>102</v>
      </c>
      <c r="E61" s="117"/>
      <c r="F61" s="117"/>
      <c r="G61" s="117"/>
      <c r="H61" s="117"/>
      <c r="I61" s="118"/>
      <c r="J61" s="117" t="s">
        <v>103</v>
      </c>
      <c r="K61" s="117"/>
      <c r="L61" s="117"/>
      <c r="M61" s="117"/>
      <c r="N61" s="117"/>
      <c r="O61" s="117"/>
      <c r="P61" s="117"/>
      <c r="Q61" s="117"/>
      <c r="R61" s="117"/>
      <c r="S61" s="117"/>
      <c r="T61" s="117"/>
      <c r="U61" s="117"/>
      <c r="V61" s="117"/>
      <c r="W61" s="117"/>
      <c r="X61" s="117"/>
      <c r="Y61" s="117"/>
      <c r="Z61" s="117"/>
      <c r="AA61" s="117"/>
      <c r="AB61" s="117"/>
      <c r="AC61" s="117"/>
      <c r="AD61" s="117"/>
      <c r="AE61" s="117"/>
      <c r="AF61" s="117"/>
      <c r="AG61" s="119">
        <f>'07 - Rozvod plynu'!J30</f>
        <v>0</v>
      </c>
      <c r="AH61" s="118"/>
      <c r="AI61" s="118"/>
      <c r="AJ61" s="118"/>
      <c r="AK61" s="118"/>
      <c r="AL61" s="118"/>
      <c r="AM61" s="118"/>
      <c r="AN61" s="119">
        <f>SUM(AG61,AT61)</f>
        <v>0</v>
      </c>
      <c r="AO61" s="118"/>
      <c r="AP61" s="118"/>
      <c r="AQ61" s="120" t="s">
        <v>83</v>
      </c>
      <c r="AR61" s="121"/>
      <c r="AS61" s="122">
        <v>0</v>
      </c>
      <c r="AT61" s="123">
        <f>ROUND(SUM(AV61:AW61),2)</f>
        <v>0</v>
      </c>
      <c r="AU61" s="124">
        <f>'07 - Rozvod plynu'!P82</f>
        <v>0</v>
      </c>
      <c r="AV61" s="123">
        <f>'07 - Rozvod plynu'!J33</f>
        <v>0</v>
      </c>
      <c r="AW61" s="123">
        <f>'07 - Rozvod plynu'!J34</f>
        <v>0</v>
      </c>
      <c r="AX61" s="123">
        <f>'07 - Rozvod plynu'!J35</f>
        <v>0</v>
      </c>
      <c r="AY61" s="123">
        <f>'07 - Rozvod plynu'!J36</f>
        <v>0</v>
      </c>
      <c r="AZ61" s="123">
        <f>'07 - Rozvod plynu'!F33</f>
        <v>0</v>
      </c>
      <c r="BA61" s="123">
        <f>'07 - Rozvod plynu'!F34</f>
        <v>0</v>
      </c>
      <c r="BB61" s="123">
        <f>'07 - Rozvod plynu'!F35</f>
        <v>0</v>
      </c>
      <c r="BC61" s="123">
        <f>'07 - Rozvod plynu'!F36</f>
        <v>0</v>
      </c>
      <c r="BD61" s="125">
        <f>'07 - Rozvod plynu'!F37</f>
        <v>0</v>
      </c>
      <c r="BE61" s="7"/>
      <c r="BT61" s="126" t="s">
        <v>84</v>
      </c>
      <c r="BV61" s="126" t="s">
        <v>78</v>
      </c>
      <c r="BW61" s="126" t="s">
        <v>104</v>
      </c>
      <c r="BX61" s="126" t="s">
        <v>5</v>
      </c>
      <c r="CL61" s="126" t="s">
        <v>32</v>
      </c>
      <c r="CM61" s="126" t="s">
        <v>86</v>
      </c>
    </row>
    <row r="62" s="7" customFormat="1" ht="16.5" customHeight="1">
      <c r="A62" s="114" t="s">
        <v>80</v>
      </c>
      <c r="B62" s="115"/>
      <c r="C62" s="116"/>
      <c r="D62" s="117" t="s">
        <v>105</v>
      </c>
      <c r="E62" s="117"/>
      <c r="F62" s="117"/>
      <c r="G62" s="117"/>
      <c r="H62" s="117"/>
      <c r="I62" s="118"/>
      <c r="J62" s="117" t="s">
        <v>106</v>
      </c>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9">
        <f>'08 - Vytápění'!J30</f>
        <v>0</v>
      </c>
      <c r="AH62" s="118"/>
      <c r="AI62" s="118"/>
      <c r="AJ62" s="118"/>
      <c r="AK62" s="118"/>
      <c r="AL62" s="118"/>
      <c r="AM62" s="118"/>
      <c r="AN62" s="119">
        <f>SUM(AG62,AT62)</f>
        <v>0</v>
      </c>
      <c r="AO62" s="118"/>
      <c r="AP62" s="118"/>
      <c r="AQ62" s="120" t="s">
        <v>83</v>
      </c>
      <c r="AR62" s="121"/>
      <c r="AS62" s="122">
        <v>0</v>
      </c>
      <c r="AT62" s="123">
        <f>ROUND(SUM(AV62:AW62),2)</f>
        <v>0</v>
      </c>
      <c r="AU62" s="124">
        <f>'08 - Vytápění'!P88</f>
        <v>0</v>
      </c>
      <c r="AV62" s="123">
        <f>'08 - Vytápění'!J33</f>
        <v>0</v>
      </c>
      <c r="AW62" s="123">
        <f>'08 - Vytápění'!J34</f>
        <v>0</v>
      </c>
      <c r="AX62" s="123">
        <f>'08 - Vytápění'!J35</f>
        <v>0</v>
      </c>
      <c r="AY62" s="123">
        <f>'08 - Vytápění'!J36</f>
        <v>0</v>
      </c>
      <c r="AZ62" s="123">
        <f>'08 - Vytápění'!F33</f>
        <v>0</v>
      </c>
      <c r="BA62" s="123">
        <f>'08 - Vytápění'!F34</f>
        <v>0</v>
      </c>
      <c r="BB62" s="123">
        <f>'08 - Vytápění'!F35</f>
        <v>0</v>
      </c>
      <c r="BC62" s="123">
        <f>'08 - Vytápění'!F36</f>
        <v>0</v>
      </c>
      <c r="BD62" s="125">
        <f>'08 - Vytápění'!F37</f>
        <v>0</v>
      </c>
      <c r="BE62" s="7"/>
      <c r="BT62" s="126" t="s">
        <v>84</v>
      </c>
      <c r="BV62" s="126" t="s">
        <v>78</v>
      </c>
      <c r="BW62" s="126" t="s">
        <v>107</v>
      </c>
      <c r="BX62" s="126" t="s">
        <v>5</v>
      </c>
      <c r="CL62" s="126" t="s">
        <v>32</v>
      </c>
      <c r="CM62" s="126" t="s">
        <v>86</v>
      </c>
    </row>
    <row r="63" s="7" customFormat="1" ht="16.5" customHeight="1">
      <c r="A63" s="114" t="s">
        <v>80</v>
      </c>
      <c r="B63" s="115"/>
      <c r="C63" s="116"/>
      <c r="D63" s="117" t="s">
        <v>108</v>
      </c>
      <c r="E63" s="117"/>
      <c r="F63" s="117"/>
      <c r="G63" s="117"/>
      <c r="H63" s="117"/>
      <c r="I63" s="118"/>
      <c r="J63" s="117" t="s">
        <v>109</v>
      </c>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9">
        <f>'09 - VZT'!J30</f>
        <v>0</v>
      </c>
      <c r="AH63" s="118"/>
      <c r="AI63" s="118"/>
      <c r="AJ63" s="118"/>
      <c r="AK63" s="118"/>
      <c r="AL63" s="118"/>
      <c r="AM63" s="118"/>
      <c r="AN63" s="119">
        <f>SUM(AG63,AT63)</f>
        <v>0</v>
      </c>
      <c r="AO63" s="118"/>
      <c r="AP63" s="118"/>
      <c r="AQ63" s="120" t="s">
        <v>83</v>
      </c>
      <c r="AR63" s="121"/>
      <c r="AS63" s="122">
        <v>0</v>
      </c>
      <c r="AT63" s="123">
        <f>ROUND(SUM(AV63:AW63),2)</f>
        <v>0</v>
      </c>
      <c r="AU63" s="124">
        <f>'09 - VZT'!P89</f>
        <v>0</v>
      </c>
      <c r="AV63" s="123">
        <f>'09 - VZT'!J33</f>
        <v>0</v>
      </c>
      <c r="AW63" s="123">
        <f>'09 - VZT'!J34</f>
        <v>0</v>
      </c>
      <c r="AX63" s="123">
        <f>'09 - VZT'!J35</f>
        <v>0</v>
      </c>
      <c r="AY63" s="123">
        <f>'09 - VZT'!J36</f>
        <v>0</v>
      </c>
      <c r="AZ63" s="123">
        <f>'09 - VZT'!F33</f>
        <v>0</v>
      </c>
      <c r="BA63" s="123">
        <f>'09 - VZT'!F34</f>
        <v>0</v>
      </c>
      <c r="BB63" s="123">
        <f>'09 - VZT'!F35</f>
        <v>0</v>
      </c>
      <c r="BC63" s="123">
        <f>'09 - VZT'!F36</f>
        <v>0</v>
      </c>
      <c r="BD63" s="125">
        <f>'09 - VZT'!F37</f>
        <v>0</v>
      </c>
      <c r="BE63" s="7"/>
      <c r="BT63" s="126" t="s">
        <v>84</v>
      </c>
      <c r="BV63" s="126" t="s">
        <v>78</v>
      </c>
      <c r="BW63" s="126" t="s">
        <v>110</v>
      </c>
      <c r="BX63" s="126" t="s">
        <v>5</v>
      </c>
      <c r="CL63" s="126" t="s">
        <v>32</v>
      </c>
      <c r="CM63" s="126" t="s">
        <v>86</v>
      </c>
    </row>
    <row r="64" s="7" customFormat="1" ht="16.5" customHeight="1">
      <c r="A64" s="114" t="s">
        <v>80</v>
      </c>
      <c r="B64" s="115"/>
      <c r="C64" s="116"/>
      <c r="D64" s="117" t="s">
        <v>111</v>
      </c>
      <c r="E64" s="117"/>
      <c r="F64" s="117"/>
      <c r="G64" s="117"/>
      <c r="H64" s="117"/>
      <c r="I64" s="118"/>
      <c r="J64" s="117" t="s">
        <v>112</v>
      </c>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9">
        <f>'10 - Vedlejší náklady'!J30</f>
        <v>0</v>
      </c>
      <c r="AH64" s="118"/>
      <c r="AI64" s="118"/>
      <c r="AJ64" s="118"/>
      <c r="AK64" s="118"/>
      <c r="AL64" s="118"/>
      <c r="AM64" s="118"/>
      <c r="AN64" s="119">
        <f>SUM(AG64,AT64)</f>
        <v>0</v>
      </c>
      <c r="AO64" s="118"/>
      <c r="AP64" s="118"/>
      <c r="AQ64" s="120" t="s">
        <v>113</v>
      </c>
      <c r="AR64" s="121"/>
      <c r="AS64" s="127">
        <v>0</v>
      </c>
      <c r="AT64" s="128">
        <f>ROUND(SUM(AV64:AW64),2)</f>
        <v>0</v>
      </c>
      <c r="AU64" s="129">
        <f>'10 - Vedlejší náklady'!P87</f>
        <v>0</v>
      </c>
      <c r="AV64" s="128">
        <f>'10 - Vedlejší náklady'!J33</f>
        <v>0</v>
      </c>
      <c r="AW64" s="128">
        <f>'10 - Vedlejší náklady'!J34</f>
        <v>0</v>
      </c>
      <c r="AX64" s="128">
        <f>'10 - Vedlejší náklady'!J35</f>
        <v>0</v>
      </c>
      <c r="AY64" s="128">
        <f>'10 - Vedlejší náklady'!J36</f>
        <v>0</v>
      </c>
      <c r="AZ64" s="128">
        <f>'10 - Vedlejší náklady'!F33</f>
        <v>0</v>
      </c>
      <c r="BA64" s="128">
        <f>'10 - Vedlejší náklady'!F34</f>
        <v>0</v>
      </c>
      <c r="BB64" s="128">
        <f>'10 - Vedlejší náklady'!F35</f>
        <v>0</v>
      </c>
      <c r="BC64" s="128">
        <f>'10 - Vedlejší náklady'!F36</f>
        <v>0</v>
      </c>
      <c r="BD64" s="130">
        <f>'10 - Vedlejší náklady'!F37</f>
        <v>0</v>
      </c>
      <c r="BE64" s="7"/>
      <c r="BT64" s="126" t="s">
        <v>84</v>
      </c>
      <c r="BV64" s="126" t="s">
        <v>78</v>
      </c>
      <c r="BW64" s="126" t="s">
        <v>114</v>
      </c>
      <c r="BX64" s="126" t="s">
        <v>5</v>
      </c>
      <c r="CL64" s="126" t="s">
        <v>115</v>
      </c>
      <c r="CM64" s="126" t="s">
        <v>86</v>
      </c>
    </row>
    <row r="65" s="2" customFormat="1" ht="30" customHeight="1">
      <c r="A65" s="41"/>
      <c r="B65" s="42"/>
      <c r="C65" s="43"/>
      <c r="D65" s="43"/>
      <c r="E65" s="43"/>
      <c r="F65" s="43"/>
      <c r="G65" s="43"/>
      <c r="H65" s="43"/>
      <c r="I65" s="43"/>
      <c r="J65" s="43"/>
      <c r="K65" s="43"/>
      <c r="L65" s="43"/>
      <c r="M65" s="43"/>
      <c r="N65" s="43"/>
      <c r="O65" s="43"/>
      <c r="P65" s="43"/>
      <c r="Q65" s="43"/>
      <c r="R65" s="43"/>
      <c r="S65" s="43"/>
      <c r="T65" s="43"/>
      <c r="U65" s="43"/>
      <c r="V65" s="43"/>
      <c r="W65" s="43"/>
      <c r="X65" s="43"/>
      <c r="Y65" s="43"/>
      <c r="Z65" s="43"/>
      <c r="AA65" s="43"/>
      <c r="AB65" s="43"/>
      <c r="AC65" s="43"/>
      <c r="AD65" s="43"/>
      <c r="AE65" s="43"/>
      <c r="AF65" s="43"/>
      <c r="AG65" s="43"/>
      <c r="AH65" s="43"/>
      <c r="AI65" s="43"/>
      <c r="AJ65" s="43"/>
      <c r="AK65" s="43"/>
      <c r="AL65" s="43"/>
      <c r="AM65" s="43"/>
      <c r="AN65" s="43"/>
      <c r="AO65" s="43"/>
      <c r="AP65" s="43"/>
      <c r="AQ65" s="43"/>
      <c r="AR65" s="47"/>
      <c r="AS65" s="41"/>
      <c r="AT65" s="41"/>
      <c r="AU65" s="41"/>
      <c r="AV65" s="41"/>
      <c r="AW65" s="41"/>
      <c r="AX65" s="41"/>
      <c r="AY65" s="41"/>
      <c r="AZ65" s="41"/>
      <c r="BA65" s="41"/>
      <c r="BB65" s="41"/>
      <c r="BC65" s="41"/>
      <c r="BD65" s="41"/>
      <c r="BE65" s="41"/>
    </row>
    <row r="66" s="2" customFormat="1" ht="6.96" customHeight="1">
      <c r="A66" s="41"/>
      <c r="B66" s="62"/>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c r="AO66" s="63"/>
      <c r="AP66" s="63"/>
      <c r="AQ66" s="63"/>
      <c r="AR66" s="47"/>
      <c r="AS66" s="41"/>
      <c r="AT66" s="41"/>
      <c r="AU66" s="41"/>
      <c r="AV66" s="41"/>
      <c r="AW66" s="41"/>
      <c r="AX66" s="41"/>
      <c r="AY66" s="41"/>
      <c r="AZ66" s="41"/>
      <c r="BA66" s="41"/>
      <c r="BB66" s="41"/>
      <c r="BC66" s="41"/>
      <c r="BD66" s="41"/>
      <c r="BE66" s="41"/>
    </row>
  </sheetData>
  <sheetProtection sheet="1" formatColumns="0" formatRows="0" objects="1" scenarios="1" spinCount="100000" saltValue="pcHo/JQvqM1OxjvdkCtJRHlbDkgES9wuwx9BgWQFIFF5lC9flw3/2APKsEYTZukwE9BtX7w+vekiVtuVwFgniA==" hashValue="JpOkxBWUON/U7et9NFsARVuFIW8v34t5YbfPn57wdkMTAMT2CkjELYn8mPSGLEzwCn32BTkAeNod7S4tDTbm/g==" algorithmName="SHA-512" password="CC35"/>
  <mergeCells count="78">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54:AP54"/>
  </mergeCells>
  <hyperlinks>
    <hyperlink ref="A55" location="'01 - Stavební úpravy'!C2" display="/"/>
    <hyperlink ref="A56" location="'02 - ZTI'!C2" display="/"/>
    <hyperlink ref="A57" location="'03 - Elektroinstalce'!C2" display="/"/>
    <hyperlink ref="A58" location="'04 - Elektroinslace VRN'!C2" display="/"/>
    <hyperlink ref="A59" location="'05 - FVE'!C2" display="/"/>
    <hyperlink ref="A60" location="'06 - FVE VRN'!C2" display="/"/>
    <hyperlink ref="A61" location="'07 - Rozvod plynu'!C2" display="/"/>
    <hyperlink ref="A62" location="'08 - Vytápění'!C2" display="/"/>
    <hyperlink ref="A63" location="'09 - VZT'!C2" display="/"/>
    <hyperlink ref="A64" location="'1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110</v>
      </c>
    </row>
    <row r="3" s="1" customFormat="1" ht="6.96" customHeight="1">
      <c r="B3" s="131"/>
      <c r="C3" s="132"/>
      <c r="D3" s="132"/>
      <c r="E3" s="132"/>
      <c r="F3" s="132"/>
      <c r="G3" s="132"/>
      <c r="H3" s="132"/>
      <c r="I3" s="132"/>
      <c r="J3" s="132"/>
      <c r="K3" s="132"/>
      <c r="L3" s="22"/>
      <c r="AT3" s="19" t="s">
        <v>86</v>
      </c>
    </row>
    <row r="4" s="1" customFormat="1" ht="24.96" customHeight="1">
      <c r="B4" s="22"/>
      <c r="D4" s="133" t="s">
        <v>116</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Energetické úspory budovy č.5</v>
      </c>
      <c r="F7" s="135"/>
      <c r="G7" s="135"/>
      <c r="H7" s="135"/>
      <c r="L7" s="22"/>
    </row>
    <row r="8" s="2" customFormat="1" ht="12" customHeight="1">
      <c r="A8" s="41"/>
      <c r="B8" s="47"/>
      <c r="C8" s="41"/>
      <c r="D8" s="135" t="s">
        <v>117</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2328</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33</v>
      </c>
      <c r="G12" s="41"/>
      <c r="H12" s="41"/>
      <c r="I12" s="135" t="s">
        <v>24</v>
      </c>
      <c r="J12" s="140" t="str">
        <f>'Rekapitulace stavby'!AN8</f>
        <v>17. 12. 2023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ROUND(J89,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ROUND((SUM(BE89:BE243)),  2)</f>
        <v>0</v>
      </c>
      <c r="G33" s="41"/>
      <c r="H33" s="41"/>
      <c r="I33" s="151">
        <v>0.20999999999999999</v>
      </c>
      <c r="J33" s="150">
        <f>ROUND(((SUM(BE89:BE243))*I33),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ROUND((SUM(BF89:BF243)),  2)</f>
        <v>0</v>
      </c>
      <c r="G34" s="41"/>
      <c r="H34" s="41"/>
      <c r="I34" s="151">
        <v>0.12</v>
      </c>
      <c r="J34" s="150">
        <f>ROUND(((SUM(BF89:BF243))*I34),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ROUND((SUM(BG89:BG243)),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ROUND((SUM(BH89:BH243)),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ROUND((SUM(BI89:BI243)),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119</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Energetické úspory budovy č.5</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117</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09 - VZT</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 xml:space="preserve"> </v>
      </c>
      <c r="G52" s="43"/>
      <c r="H52" s="43"/>
      <c r="I52" s="34" t="s">
        <v>24</v>
      </c>
      <c r="J52" s="75" t="str">
        <f>IF(J12="","",J12)</f>
        <v>17. 12. 2023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120</v>
      </c>
      <c r="D57" s="165"/>
      <c r="E57" s="165"/>
      <c r="F57" s="165"/>
      <c r="G57" s="165"/>
      <c r="H57" s="165"/>
      <c r="I57" s="165"/>
      <c r="J57" s="166" t="s">
        <v>121</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J89</f>
        <v>0</v>
      </c>
      <c r="K59" s="43"/>
      <c r="L59" s="137"/>
      <c r="S59" s="41"/>
      <c r="T59" s="41"/>
      <c r="U59" s="41"/>
      <c r="V59" s="41"/>
      <c r="W59" s="41"/>
      <c r="X59" s="41"/>
      <c r="Y59" s="41"/>
      <c r="Z59" s="41"/>
      <c r="AA59" s="41"/>
      <c r="AB59" s="41"/>
      <c r="AC59" s="41"/>
      <c r="AD59" s="41"/>
      <c r="AE59" s="41"/>
      <c r="AU59" s="19" t="s">
        <v>122</v>
      </c>
    </row>
    <row r="60" s="9" customFormat="1" ht="24.96" customHeight="1">
      <c r="A60" s="9"/>
      <c r="B60" s="168"/>
      <c r="C60" s="169"/>
      <c r="D60" s="170" t="s">
        <v>2329</v>
      </c>
      <c r="E60" s="171"/>
      <c r="F60" s="171"/>
      <c r="G60" s="171"/>
      <c r="H60" s="171"/>
      <c r="I60" s="171"/>
      <c r="J60" s="172">
        <f>J90</f>
        <v>0</v>
      </c>
      <c r="K60" s="169"/>
      <c r="L60" s="173"/>
      <c r="S60" s="9"/>
      <c r="T60" s="9"/>
      <c r="U60" s="9"/>
      <c r="V60" s="9"/>
      <c r="W60" s="9"/>
      <c r="X60" s="9"/>
      <c r="Y60" s="9"/>
      <c r="Z60" s="9"/>
      <c r="AA60" s="9"/>
      <c r="AB60" s="9"/>
      <c r="AC60" s="9"/>
      <c r="AD60" s="9"/>
      <c r="AE60" s="9"/>
    </row>
    <row r="61" s="9" customFormat="1" ht="24.96" customHeight="1">
      <c r="A61" s="9"/>
      <c r="B61" s="168"/>
      <c r="C61" s="169"/>
      <c r="D61" s="170" t="s">
        <v>2330</v>
      </c>
      <c r="E61" s="171"/>
      <c r="F61" s="171"/>
      <c r="G61" s="171"/>
      <c r="H61" s="171"/>
      <c r="I61" s="171"/>
      <c r="J61" s="172">
        <f>J91</f>
        <v>0</v>
      </c>
      <c r="K61" s="169"/>
      <c r="L61" s="173"/>
      <c r="S61" s="9"/>
      <c r="T61" s="9"/>
      <c r="U61" s="9"/>
      <c r="V61" s="9"/>
      <c r="W61" s="9"/>
      <c r="X61" s="9"/>
      <c r="Y61" s="9"/>
      <c r="Z61" s="9"/>
      <c r="AA61" s="9"/>
      <c r="AB61" s="9"/>
      <c r="AC61" s="9"/>
      <c r="AD61" s="9"/>
      <c r="AE61" s="9"/>
    </row>
    <row r="62" s="9" customFormat="1" ht="24.96" customHeight="1">
      <c r="A62" s="9"/>
      <c r="B62" s="168"/>
      <c r="C62" s="169"/>
      <c r="D62" s="170" t="s">
        <v>2331</v>
      </c>
      <c r="E62" s="171"/>
      <c r="F62" s="171"/>
      <c r="G62" s="171"/>
      <c r="H62" s="171"/>
      <c r="I62" s="171"/>
      <c r="J62" s="172">
        <f>J102</f>
        <v>0</v>
      </c>
      <c r="K62" s="169"/>
      <c r="L62" s="173"/>
      <c r="S62" s="9"/>
      <c r="T62" s="9"/>
      <c r="U62" s="9"/>
      <c r="V62" s="9"/>
      <c r="W62" s="9"/>
      <c r="X62" s="9"/>
      <c r="Y62" s="9"/>
      <c r="Z62" s="9"/>
      <c r="AA62" s="9"/>
      <c r="AB62" s="9"/>
      <c r="AC62" s="9"/>
      <c r="AD62" s="9"/>
      <c r="AE62" s="9"/>
    </row>
    <row r="63" s="9" customFormat="1" ht="24.96" customHeight="1">
      <c r="A63" s="9"/>
      <c r="B63" s="168"/>
      <c r="C63" s="169"/>
      <c r="D63" s="170" t="s">
        <v>2332</v>
      </c>
      <c r="E63" s="171"/>
      <c r="F63" s="171"/>
      <c r="G63" s="171"/>
      <c r="H63" s="171"/>
      <c r="I63" s="171"/>
      <c r="J63" s="172">
        <f>J142</f>
        <v>0</v>
      </c>
      <c r="K63" s="169"/>
      <c r="L63" s="173"/>
      <c r="S63" s="9"/>
      <c r="T63" s="9"/>
      <c r="U63" s="9"/>
      <c r="V63" s="9"/>
      <c r="W63" s="9"/>
      <c r="X63" s="9"/>
      <c r="Y63" s="9"/>
      <c r="Z63" s="9"/>
      <c r="AA63" s="9"/>
      <c r="AB63" s="9"/>
      <c r="AC63" s="9"/>
      <c r="AD63" s="9"/>
      <c r="AE63" s="9"/>
    </row>
    <row r="64" s="9" customFormat="1" ht="24.96" customHeight="1">
      <c r="A64" s="9"/>
      <c r="B64" s="168"/>
      <c r="C64" s="169"/>
      <c r="D64" s="170" t="s">
        <v>2333</v>
      </c>
      <c r="E64" s="171"/>
      <c r="F64" s="171"/>
      <c r="G64" s="171"/>
      <c r="H64" s="171"/>
      <c r="I64" s="171"/>
      <c r="J64" s="172">
        <f>J168</f>
        <v>0</v>
      </c>
      <c r="K64" s="169"/>
      <c r="L64" s="173"/>
      <c r="S64" s="9"/>
      <c r="T64" s="9"/>
      <c r="U64" s="9"/>
      <c r="V64" s="9"/>
      <c r="W64" s="9"/>
      <c r="X64" s="9"/>
      <c r="Y64" s="9"/>
      <c r="Z64" s="9"/>
      <c r="AA64" s="9"/>
      <c r="AB64" s="9"/>
      <c r="AC64" s="9"/>
      <c r="AD64" s="9"/>
      <c r="AE64" s="9"/>
    </row>
    <row r="65" s="9" customFormat="1" ht="24.96" customHeight="1">
      <c r="A65" s="9"/>
      <c r="B65" s="168"/>
      <c r="C65" s="169"/>
      <c r="D65" s="170" t="s">
        <v>2334</v>
      </c>
      <c r="E65" s="171"/>
      <c r="F65" s="171"/>
      <c r="G65" s="171"/>
      <c r="H65" s="171"/>
      <c r="I65" s="171"/>
      <c r="J65" s="172">
        <f>J193</f>
        <v>0</v>
      </c>
      <c r="K65" s="169"/>
      <c r="L65" s="173"/>
      <c r="S65" s="9"/>
      <c r="T65" s="9"/>
      <c r="U65" s="9"/>
      <c r="V65" s="9"/>
      <c r="W65" s="9"/>
      <c r="X65" s="9"/>
      <c r="Y65" s="9"/>
      <c r="Z65" s="9"/>
      <c r="AA65" s="9"/>
      <c r="AB65" s="9"/>
      <c r="AC65" s="9"/>
      <c r="AD65" s="9"/>
      <c r="AE65" s="9"/>
    </row>
    <row r="66" s="9" customFormat="1" ht="24.96" customHeight="1">
      <c r="A66" s="9"/>
      <c r="B66" s="168"/>
      <c r="C66" s="169"/>
      <c r="D66" s="170" t="s">
        <v>2335</v>
      </c>
      <c r="E66" s="171"/>
      <c r="F66" s="171"/>
      <c r="G66" s="171"/>
      <c r="H66" s="171"/>
      <c r="I66" s="171"/>
      <c r="J66" s="172">
        <f>J212</f>
        <v>0</v>
      </c>
      <c r="K66" s="169"/>
      <c r="L66" s="173"/>
      <c r="S66" s="9"/>
      <c r="T66" s="9"/>
      <c r="U66" s="9"/>
      <c r="V66" s="9"/>
      <c r="W66" s="9"/>
      <c r="X66" s="9"/>
      <c r="Y66" s="9"/>
      <c r="Z66" s="9"/>
      <c r="AA66" s="9"/>
      <c r="AB66" s="9"/>
      <c r="AC66" s="9"/>
      <c r="AD66" s="9"/>
      <c r="AE66" s="9"/>
    </row>
    <row r="67" s="9" customFormat="1" ht="24.96" customHeight="1">
      <c r="A67" s="9"/>
      <c r="B67" s="168"/>
      <c r="C67" s="169"/>
      <c r="D67" s="170" t="s">
        <v>2336</v>
      </c>
      <c r="E67" s="171"/>
      <c r="F67" s="171"/>
      <c r="G67" s="171"/>
      <c r="H67" s="171"/>
      <c r="I67" s="171"/>
      <c r="J67" s="172">
        <f>J225</f>
        <v>0</v>
      </c>
      <c r="K67" s="169"/>
      <c r="L67" s="173"/>
      <c r="S67" s="9"/>
      <c r="T67" s="9"/>
      <c r="U67" s="9"/>
      <c r="V67" s="9"/>
      <c r="W67" s="9"/>
      <c r="X67" s="9"/>
      <c r="Y67" s="9"/>
      <c r="Z67" s="9"/>
      <c r="AA67" s="9"/>
      <c r="AB67" s="9"/>
      <c r="AC67" s="9"/>
      <c r="AD67" s="9"/>
      <c r="AE67" s="9"/>
    </row>
    <row r="68" s="9" customFormat="1" ht="24.96" customHeight="1">
      <c r="A68" s="9"/>
      <c r="B68" s="168"/>
      <c r="C68" s="169"/>
      <c r="D68" s="170" t="s">
        <v>2337</v>
      </c>
      <c r="E68" s="171"/>
      <c r="F68" s="171"/>
      <c r="G68" s="171"/>
      <c r="H68" s="171"/>
      <c r="I68" s="171"/>
      <c r="J68" s="172">
        <f>J226</f>
        <v>0</v>
      </c>
      <c r="K68" s="169"/>
      <c r="L68" s="173"/>
      <c r="S68" s="9"/>
      <c r="T68" s="9"/>
      <c r="U68" s="9"/>
      <c r="V68" s="9"/>
      <c r="W68" s="9"/>
      <c r="X68" s="9"/>
      <c r="Y68" s="9"/>
      <c r="Z68" s="9"/>
      <c r="AA68" s="9"/>
      <c r="AB68" s="9"/>
      <c r="AC68" s="9"/>
      <c r="AD68" s="9"/>
      <c r="AE68" s="9"/>
    </row>
    <row r="69" s="9" customFormat="1" ht="24.96" customHeight="1">
      <c r="A69" s="9"/>
      <c r="B69" s="168"/>
      <c r="C69" s="169"/>
      <c r="D69" s="170" t="s">
        <v>2338</v>
      </c>
      <c r="E69" s="171"/>
      <c r="F69" s="171"/>
      <c r="G69" s="171"/>
      <c r="H69" s="171"/>
      <c r="I69" s="171"/>
      <c r="J69" s="172">
        <f>J233</f>
        <v>0</v>
      </c>
      <c r="K69" s="169"/>
      <c r="L69" s="173"/>
      <c r="S69" s="9"/>
      <c r="T69" s="9"/>
      <c r="U69" s="9"/>
      <c r="V69" s="9"/>
      <c r="W69" s="9"/>
      <c r="X69" s="9"/>
      <c r="Y69" s="9"/>
      <c r="Z69" s="9"/>
      <c r="AA69" s="9"/>
      <c r="AB69" s="9"/>
      <c r="AC69" s="9"/>
      <c r="AD69" s="9"/>
      <c r="AE69" s="9"/>
    </row>
    <row r="70" s="2" customFormat="1" ht="21.84" customHeight="1">
      <c r="A70" s="41"/>
      <c r="B70" s="42"/>
      <c r="C70" s="43"/>
      <c r="D70" s="43"/>
      <c r="E70" s="43"/>
      <c r="F70" s="43"/>
      <c r="G70" s="43"/>
      <c r="H70" s="43"/>
      <c r="I70" s="43"/>
      <c r="J70" s="43"/>
      <c r="K70" s="43"/>
      <c r="L70" s="137"/>
      <c r="S70" s="41"/>
      <c r="T70" s="41"/>
      <c r="U70" s="41"/>
      <c r="V70" s="41"/>
      <c r="W70" s="41"/>
      <c r="X70" s="41"/>
      <c r="Y70" s="41"/>
      <c r="Z70" s="41"/>
      <c r="AA70" s="41"/>
      <c r="AB70" s="41"/>
      <c r="AC70" s="41"/>
      <c r="AD70" s="41"/>
      <c r="AE70" s="41"/>
    </row>
    <row r="71" s="2" customFormat="1" ht="6.96" customHeight="1">
      <c r="A71" s="41"/>
      <c r="B71" s="62"/>
      <c r="C71" s="63"/>
      <c r="D71" s="63"/>
      <c r="E71" s="63"/>
      <c r="F71" s="63"/>
      <c r="G71" s="63"/>
      <c r="H71" s="63"/>
      <c r="I71" s="63"/>
      <c r="J71" s="63"/>
      <c r="K71" s="63"/>
      <c r="L71" s="137"/>
      <c r="S71" s="41"/>
      <c r="T71" s="41"/>
      <c r="U71" s="41"/>
      <c r="V71" s="41"/>
      <c r="W71" s="41"/>
      <c r="X71" s="41"/>
      <c r="Y71" s="41"/>
      <c r="Z71" s="41"/>
      <c r="AA71" s="41"/>
      <c r="AB71" s="41"/>
      <c r="AC71" s="41"/>
      <c r="AD71" s="41"/>
      <c r="AE71" s="41"/>
    </row>
    <row r="75" s="2" customFormat="1" ht="6.96" customHeight="1">
      <c r="A75" s="41"/>
      <c r="B75" s="64"/>
      <c r="C75" s="65"/>
      <c r="D75" s="65"/>
      <c r="E75" s="65"/>
      <c r="F75" s="65"/>
      <c r="G75" s="65"/>
      <c r="H75" s="65"/>
      <c r="I75" s="65"/>
      <c r="J75" s="65"/>
      <c r="K75" s="65"/>
      <c r="L75" s="137"/>
      <c r="S75" s="41"/>
      <c r="T75" s="41"/>
      <c r="U75" s="41"/>
      <c r="V75" s="41"/>
      <c r="W75" s="41"/>
      <c r="X75" s="41"/>
      <c r="Y75" s="41"/>
      <c r="Z75" s="41"/>
      <c r="AA75" s="41"/>
      <c r="AB75" s="41"/>
      <c r="AC75" s="41"/>
      <c r="AD75" s="41"/>
      <c r="AE75" s="41"/>
    </row>
    <row r="76" s="2" customFormat="1" ht="24.96" customHeight="1">
      <c r="A76" s="41"/>
      <c r="B76" s="42"/>
      <c r="C76" s="25" t="s">
        <v>149</v>
      </c>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2" customHeight="1">
      <c r="A78" s="41"/>
      <c r="B78" s="42"/>
      <c r="C78" s="34" t="s">
        <v>16</v>
      </c>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6.5" customHeight="1">
      <c r="A79" s="41"/>
      <c r="B79" s="42"/>
      <c r="C79" s="43"/>
      <c r="D79" s="43"/>
      <c r="E79" s="163" t="str">
        <f>E7</f>
        <v>Energetické úspory budovy č.5</v>
      </c>
      <c r="F79" s="34"/>
      <c r="G79" s="34"/>
      <c r="H79" s="34"/>
      <c r="I79" s="43"/>
      <c r="J79" s="43"/>
      <c r="K79" s="43"/>
      <c r="L79" s="137"/>
      <c r="S79" s="41"/>
      <c r="T79" s="41"/>
      <c r="U79" s="41"/>
      <c r="V79" s="41"/>
      <c r="W79" s="41"/>
      <c r="X79" s="41"/>
      <c r="Y79" s="41"/>
      <c r="Z79" s="41"/>
      <c r="AA79" s="41"/>
      <c r="AB79" s="41"/>
      <c r="AC79" s="41"/>
      <c r="AD79" s="41"/>
      <c r="AE79" s="41"/>
    </row>
    <row r="80" s="2" customFormat="1" ht="12" customHeight="1">
      <c r="A80" s="41"/>
      <c r="B80" s="42"/>
      <c r="C80" s="34" t="s">
        <v>117</v>
      </c>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16.5" customHeight="1">
      <c r="A81" s="41"/>
      <c r="B81" s="42"/>
      <c r="C81" s="43"/>
      <c r="D81" s="43"/>
      <c r="E81" s="72" t="str">
        <f>E9</f>
        <v>09 - VZT</v>
      </c>
      <c r="F81" s="43"/>
      <c r="G81" s="43"/>
      <c r="H81" s="43"/>
      <c r="I81" s="43"/>
      <c r="J81" s="43"/>
      <c r="K81" s="43"/>
      <c r="L81" s="137"/>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37"/>
      <c r="S82" s="41"/>
      <c r="T82" s="41"/>
      <c r="U82" s="41"/>
      <c r="V82" s="41"/>
      <c r="W82" s="41"/>
      <c r="X82" s="41"/>
      <c r="Y82" s="41"/>
      <c r="Z82" s="41"/>
      <c r="AA82" s="41"/>
      <c r="AB82" s="41"/>
      <c r="AC82" s="41"/>
      <c r="AD82" s="41"/>
      <c r="AE82" s="41"/>
    </row>
    <row r="83" s="2" customFormat="1" ht="12" customHeight="1">
      <c r="A83" s="41"/>
      <c r="B83" s="42"/>
      <c r="C83" s="34" t="s">
        <v>22</v>
      </c>
      <c r="D83" s="43"/>
      <c r="E83" s="43"/>
      <c r="F83" s="29" t="str">
        <f>F12</f>
        <v xml:space="preserve"> </v>
      </c>
      <c r="G83" s="43"/>
      <c r="H83" s="43"/>
      <c r="I83" s="34" t="s">
        <v>24</v>
      </c>
      <c r="J83" s="75" t="str">
        <f>IF(J12="","",J12)</f>
        <v>17. 12. 2023</v>
      </c>
      <c r="K83" s="43"/>
      <c r="L83" s="137"/>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37"/>
      <c r="S84" s="41"/>
      <c r="T84" s="41"/>
      <c r="U84" s="41"/>
      <c r="V84" s="41"/>
      <c r="W84" s="41"/>
      <c r="X84" s="41"/>
      <c r="Y84" s="41"/>
      <c r="Z84" s="41"/>
      <c r="AA84" s="41"/>
      <c r="AB84" s="41"/>
      <c r="AC84" s="41"/>
      <c r="AD84" s="41"/>
      <c r="AE84" s="41"/>
    </row>
    <row r="85" s="2" customFormat="1" ht="15.15" customHeight="1">
      <c r="A85" s="41"/>
      <c r="B85" s="42"/>
      <c r="C85" s="34" t="s">
        <v>30</v>
      </c>
      <c r="D85" s="43"/>
      <c r="E85" s="43"/>
      <c r="F85" s="29" t="str">
        <f>E15</f>
        <v xml:space="preserve"> </v>
      </c>
      <c r="G85" s="43"/>
      <c r="H85" s="43"/>
      <c r="I85" s="34" t="s">
        <v>37</v>
      </c>
      <c r="J85" s="39" t="str">
        <f>E21</f>
        <v xml:space="preserve"> </v>
      </c>
      <c r="K85" s="43"/>
      <c r="L85" s="137"/>
      <c r="S85" s="41"/>
      <c r="T85" s="41"/>
      <c r="U85" s="41"/>
      <c r="V85" s="41"/>
      <c r="W85" s="41"/>
      <c r="X85" s="41"/>
      <c r="Y85" s="41"/>
      <c r="Z85" s="41"/>
      <c r="AA85" s="41"/>
      <c r="AB85" s="41"/>
      <c r="AC85" s="41"/>
      <c r="AD85" s="41"/>
      <c r="AE85" s="41"/>
    </row>
    <row r="86" s="2" customFormat="1" ht="15.15" customHeight="1">
      <c r="A86" s="41"/>
      <c r="B86" s="42"/>
      <c r="C86" s="34" t="s">
        <v>35</v>
      </c>
      <c r="D86" s="43"/>
      <c r="E86" s="43"/>
      <c r="F86" s="29" t="str">
        <f>IF(E18="","",E18)</f>
        <v>Vyplň údaj</v>
      </c>
      <c r="G86" s="43"/>
      <c r="H86" s="43"/>
      <c r="I86" s="34" t="s">
        <v>39</v>
      </c>
      <c r="J86" s="39" t="str">
        <f>E24</f>
        <v xml:space="preserve"> </v>
      </c>
      <c r="K86" s="43"/>
      <c r="L86" s="137"/>
      <c r="S86" s="41"/>
      <c r="T86" s="41"/>
      <c r="U86" s="41"/>
      <c r="V86" s="41"/>
      <c r="W86" s="41"/>
      <c r="X86" s="41"/>
      <c r="Y86" s="41"/>
      <c r="Z86" s="41"/>
      <c r="AA86" s="41"/>
      <c r="AB86" s="41"/>
      <c r="AC86" s="41"/>
      <c r="AD86" s="41"/>
      <c r="AE86" s="41"/>
    </row>
    <row r="87" s="2" customFormat="1" ht="10.32" customHeight="1">
      <c r="A87" s="41"/>
      <c r="B87" s="42"/>
      <c r="C87" s="43"/>
      <c r="D87" s="43"/>
      <c r="E87" s="43"/>
      <c r="F87" s="43"/>
      <c r="G87" s="43"/>
      <c r="H87" s="43"/>
      <c r="I87" s="43"/>
      <c r="J87" s="43"/>
      <c r="K87" s="43"/>
      <c r="L87" s="137"/>
      <c r="S87" s="41"/>
      <c r="T87" s="41"/>
      <c r="U87" s="41"/>
      <c r="V87" s="41"/>
      <c r="W87" s="41"/>
      <c r="X87" s="41"/>
      <c r="Y87" s="41"/>
      <c r="Z87" s="41"/>
      <c r="AA87" s="41"/>
      <c r="AB87" s="41"/>
      <c r="AC87" s="41"/>
      <c r="AD87" s="41"/>
      <c r="AE87" s="41"/>
    </row>
    <row r="88" s="11" customFormat="1" ht="29.28" customHeight="1">
      <c r="A88" s="180"/>
      <c r="B88" s="181"/>
      <c r="C88" s="182" t="s">
        <v>150</v>
      </c>
      <c r="D88" s="183" t="s">
        <v>61</v>
      </c>
      <c r="E88" s="183" t="s">
        <v>57</v>
      </c>
      <c r="F88" s="183" t="s">
        <v>58</v>
      </c>
      <c r="G88" s="183" t="s">
        <v>151</v>
      </c>
      <c r="H88" s="183" t="s">
        <v>152</v>
      </c>
      <c r="I88" s="183" t="s">
        <v>153</v>
      </c>
      <c r="J88" s="183" t="s">
        <v>121</v>
      </c>
      <c r="K88" s="184" t="s">
        <v>154</v>
      </c>
      <c r="L88" s="185"/>
      <c r="M88" s="95" t="s">
        <v>32</v>
      </c>
      <c r="N88" s="96" t="s">
        <v>46</v>
      </c>
      <c r="O88" s="96" t="s">
        <v>155</v>
      </c>
      <c r="P88" s="96" t="s">
        <v>156</v>
      </c>
      <c r="Q88" s="96" t="s">
        <v>157</v>
      </c>
      <c r="R88" s="96" t="s">
        <v>158</v>
      </c>
      <c r="S88" s="96" t="s">
        <v>159</v>
      </c>
      <c r="T88" s="97" t="s">
        <v>160</v>
      </c>
      <c r="U88" s="180"/>
      <c r="V88" s="180"/>
      <c r="W88" s="180"/>
      <c r="X88" s="180"/>
      <c r="Y88" s="180"/>
      <c r="Z88" s="180"/>
      <c r="AA88" s="180"/>
      <c r="AB88" s="180"/>
      <c r="AC88" s="180"/>
      <c r="AD88" s="180"/>
      <c r="AE88" s="180"/>
    </row>
    <row r="89" s="2" customFormat="1" ht="22.8" customHeight="1">
      <c r="A89" s="41"/>
      <c r="B89" s="42"/>
      <c r="C89" s="102" t="s">
        <v>161</v>
      </c>
      <c r="D89" s="43"/>
      <c r="E89" s="43"/>
      <c r="F89" s="43"/>
      <c r="G89" s="43"/>
      <c r="H89" s="43"/>
      <c r="I89" s="43"/>
      <c r="J89" s="186">
        <f>BK89</f>
        <v>0</v>
      </c>
      <c r="K89" s="43"/>
      <c r="L89" s="47"/>
      <c r="M89" s="98"/>
      <c r="N89" s="187"/>
      <c r="O89" s="99"/>
      <c r="P89" s="188">
        <f>P90+P91+P102+P142+P168+P193+P212+P225+P226+P233</f>
        <v>0</v>
      </c>
      <c r="Q89" s="99"/>
      <c r="R89" s="188">
        <f>R90+R91+R102+R142+R168+R193+R212+R225+R226+R233</f>
        <v>0</v>
      </c>
      <c r="S89" s="99"/>
      <c r="T89" s="189">
        <f>T90+T91+T102+T142+T168+T193+T212+T225+T226+T233</f>
        <v>0</v>
      </c>
      <c r="U89" s="41"/>
      <c r="V89" s="41"/>
      <c r="W89" s="41"/>
      <c r="X89" s="41"/>
      <c r="Y89" s="41"/>
      <c r="Z89" s="41"/>
      <c r="AA89" s="41"/>
      <c r="AB89" s="41"/>
      <c r="AC89" s="41"/>
      <c r="AD89" s="41"/>
      <c r="AE89" s="41"/>
      <c r="AT89" s="19" t="s">
        <v>75</v>
      </c>
      <c r="AU89" s="19" t="s">
        <v>122</v>
      </c>
      <c r="BK89" s="190">
        <f>BK90+BK91+BK102+BK142+BK168+BK193+BK212+BK225+BK226+BK233</f>
        <v>0</v>
      </c>
    </row>
    <row r="90" s="12" customFormat="1" ht="25.92" customHeight="1">
      <c r="A90" s="12"/>
      <c r="B90" s="191"/>
      <c r="C90" s="192"/>
      <c r="D90" s="193" t="s">
        <v>75</v>
      </c>
      <c r="E90" s="194" t="s">
        <v>1952</v>
      </c>
      <c r="F90" s="194" t="s">
        <v>2339</v>
      </c>
      <c r="G90" s="192"/>
      <c r="H90" s="192"/>
      <c r="I90" s="195"/>
      <c r="J90" s="196">
        <f>BK90</f>
        <v>0</v>
      </c>
      <c r="K90" s="192"/>
      <c r="L90" s="197"/>
      <c r="M90" s="198"/>
      <c r="N90" s="199"/>
      <c r="O90" s="199"/>
      <c r="P90" s="200">
        <v>0</v>
      </c>
      <c r="Q90" s="199"/>
      <c r="R90" s="200">
        <v>0</v>
      </c>
      <c r="S90" s="199"/>
      <c r="T90" s="201">
        <v>0</v>
      </c>
      <c r="U90" s="12"/>
      <c r="V90" s="12"/>
      <c r="W90" s="12"/>
      <c r="X90" s="12"/>
      <c r="Y90" s="12"/>
      <c r="Z90" s="12"/>
      <c r="AA90" s="12"/>
      <c r="AB90" s="12"/>
      <c r="AC90" s="12"/>
      <c r="AD90" s="12"/>
      <c r="AE90" s="12"/>
      <c r="AR90" s="202" t="s">
        <v>84</v>
      </c>
      <c r="AT90" s="203" t="s">
        <v>75</v>
      </c>
      <c r="AU90" s="203" t="s">
        <v>76</v>
      </c>
      <c r="AY90" s="202" t="s">
        <v>164</v>
      </c>
      <c r="BK90" s="204">
        <v>0</v>
      </c>
    </row>
    <row r="91" s="12" customFormat="1" ht="25.92" customHeight="1">
      <c r="A91" s="12"/>
      <c r="B91" s="191"/>
      <c r="C91" s="192"/>
      <c r="D91" s="193" t="s">
        <v>75</v>
      </c>
      <c r="E91" s="194" t="s">
        <v>1961</v>
      </c>
      <c r="F91" s="194" t="s">
        <v>2340</v>
      </c>
      <c r="G91" s="192"/>
      <c r="H91" s="192"/>
      <c r="I91" s="195"/>
      <c r="J91" s="196">
        <f>BK91</f>
        <v>0</v>
      </c>
      <c r="K91" s="192"/>
      <c r="L91" s="197"/>
      <c r="M91" s="198"/>
      <c r="N91" s="199"/>
      <c r="O91" s="199"/>
      <c r="P91" s="200">
        <f>SUM(P92:P101)</f>
        <v>0</v>
      </c>
      <c r="Q91" s="199"/>
      <c r="R91" s="200">
        <f>SUM(R92:R101)</f>
        <v>0</v>
      </c>
      <c r="S91" s="199"/>
      <c r="T91" s="201">
        <f>SUM(T92:T101)</f>
        <v>0</v>
      </c>
      <c r="U91" s="12"/>
      <c r="V91" s="12"/>
      <c r="W91" s="12"/>
      <c r="X91" s="12"/>
      <c r="Y91" s="12"/>
      <c r="Z91" s="12"/>
      <c r="AA91" s="12"/>
      <c r="AB91" s="12"/>
      <c r="AC91" s="12"/>
      <c r="AD91" s="12"/>
      <c r="AE91" s="12"/>
      <c r="AR91" s="202" t="s">
        <v>84</v>
      </c>
      <c r="AT91" s="203" t="s">
        <v>75</v>
      </c>
      <c r="AU91" s="203" t="s">
        <v>76</v>
      </c>
      <c r="AY91" s="202" t="s">
        <v>164</v>
      </c>
      <c r="BK91" s="204">
        <f>SUM(BK92:BK101)</f>
        <v>0</v>
      </c>
    </row>
    <row r="92" s="2" customFormat="1" ht="194.4" customHeight="1">
      <c r="A92" s="41"/>
      <c r="B92" s="42"/>
      <c r="C92" s="207" t="s">
        <v>84</v>
      </c>
      <c r="D92" s="207" t="s">
        <v>166</v>
      </c>
      <c r="E92" s="208" t="s">
        <v>2341</v>
      </c>
      <c r="F92" s="209" t="s">
        <v>2342</v>
      </c>
      <c r="G92" s="210" t="s">
        <v>1597</v>
      </c>
      <c r="H92" s="211">
        <v>5</v>
      </c>
      <c r="I92" s="212"/>
      <c r="J92" s="213">
        <f>ROUND(I92*H92,2)</f>
        <v>0</v>
      </c>
      <c r="K92" s="209" t="s">
        <v>32</v>
      </c>
      <c r="L92" s="47"/>
      <c r="M92" s="214" t="s">
        <v>32</v>
      </c>
      <c r="N92" s="215" t="s">
        <v>47</v>
      </c>
      <c r="O92" s="87"/>
      <c r="P92" s="216">
        <f>O92*H92</f>
        <v>0</v>
      </c>
      <c r="Q92" s="216">
        <v>0</v>
      </c>
      <c r="R92" s="216">
        <f>Q92*H92</f>
        <v>0</v>
      </c>
      <c r="S92" s="216">
        <v>0</v>
      </c>
      <c r="T92" s="217">
        <f>S92*H92</f>
        <v>0</v>
      </c>
      <c r="U92" s="41"/>
      <c r="V92" s="41"/>
      <c r="W92" s="41"/>
      <c r="X92" s="41"/>
      <c r="Y92" s="41"/>
      <c r="Z92" s="41"/>
      <c r="AA92" s="41"/>
      <c r="AB92" s="41"/>
      <c r="AC92" s="41"/>
      <c r="AD92" s="41"/>
      <c r="AE92" s="41"/>
      <c r="AR92" s="218" t="s">
        <v>171</v>
      </c>
      <c r="AT92" s="218" t="s">
        <v>166</v>
      </c>
      <c r="AU92" s="218" t="s">
        <v>84</v>
      </c>
      <c r="AY92" s="19" t="s">
        <v>164</v>
      </c>
      <c r="BE92" s="219">
        <f>IF(N92="základní",J92,0)</f>
        <v>0</v>
      </c>
      <c r="BF92" s="219">
        <f>IF(N92="snížená",J92,0)</f>
        <v>0</v>
      </c>
      <c r="BG92" s="219">
        <f>IF(N92="zákl. přenesená",J92,0)</f>
        <v>0</v>
      </c>
      <c r="BH92" s="219">
        <f>IF(N92="sníž. přenesená",J92,0)</f>
        <v>0</v>
      </c>
      <c r="BI92" s="219">
        <f>IF(N92="nulová",J92,0)</f>
        <v>0</v>
      </c>
      <c r="BJ92" s="19" t="s">
        <v>84</v>
      </c>
      <c r="BK92" s="219">
        <f>ROUND(I92*H92,2)</f>
        <v>0</v>
      </c>
      <c r="BL92" s="19" t="s">
        <v>171</v>
      </c>
      <c r="BM92" s="218" t="s">
        <v>86</v>
      </c>
    </row>
    <row r="93" s="2" customFormat="1">
      <c r="A93" s="41"/>
      <c r="B93" s="42"/>
      <c r="C93" s="43"/>
      <c r="D93" s="227" t="s">
        <v>592</v>
      </c>
      <c r="E93" s="43"/>
      <c r="F93" s="268" t="s">
        <v>2343</v>
      </c>
      <c r="G93" s="43"/>
      <c r="H93" s="43"/>
      <c r="I93" s="222"/>
      <c r="J93" s="43"/>
      <c r="K93" s="43"/>
      <c r="L93" s="47"/>
      <c r="M93" s="223"/>
      <c r="N93" s="224"/>
      <c r="O93" s="87"/>
      <c r="P93" s="87"/>
      <c r="Q93" s="87"/>
      <c r="R93" s="87"/>
      <c r="S93" s="87"/>
      <c r="T93" s="88"/>
      <c r="U93" s="41"/>
      <c r="V93" s="41"/>
      <c r="W93" s="41"/>
      <c r="X93" s="41"/>
      <c r="Y93" s="41"/>
      <c r="Z93" s="41"/>
      <c r="AA93" s="41"/>
      <c r="AB93" s="41"/>
      <c r="AC93" s="41"/>
      <c r="AD93" s="41"/>
      <c r="AE93" s="41"/>
      <c r="AT93" s="19" t="s">
        <v>592</v>
      </c>
      <c r="AU93" s="19" t="s">
        <v>84</v>
      </c>
    </row>
    <row r="94" s="2" customFormat="1" ht="69.6" customHeight="1">
      <c r="A94" s="41"/>
      <c r="B94" s="42"/>
      <c r="C94" s="207" t="s">
        <v>86</v>
      </c>
      <c r="D94" s="207" t="s">
        <v>166</v>
      </c>
      <c r="E94" s="208" t="s">
        <v>2344</v>
      </c>
      <c r="F94" s="209" t="s">
        <v>2345</v>
      </c>
      <c r="G94" s="210" t="s">
        <v>1597</v>
      </c>
      <c r="H94" s="211">
        <v>4</v>
      </c>
      <c r="I94" s="212"/>
      <c r="J94" s="213">
        <f>ROUND(I94*H94,2)</f>
        <v>0</v>
      </c>
      <c r="K94" s="209" t="s">
        <v>32</v>
      </c>
      <c r="L94" s="47"/>
      <c r="M94" s="214" t="s">
        <v>32</v>
      </c>
      <c r="N94" s="215" t="s">
        <v>47</v>
      </c>
      <c r="O94" s="87"/>
      <c r="P94" s="216">
        <f>O94*H94</f>
        <v>0</v>
      </c>
      <c r="Q94" s="216">
        <v>0</v>
      </c>
      <c r="R94" s="216">
        <f>Q94*H94</f>
        <v>0</v>
      </c>
      <c r="S94" s="216">
        <v>0</v>
      </c>
      <c r="T94" s="217">
        <f>S94*H94</f>
        <v>0</v>
      </c>
      <c r="U94" s="41"/>
      <c r="V94" s="41"/>
      <c r="W94" s="41"/>
      <c r="X94" s="41"/>
      <c r="Y94" s="41"/>
      <c r="Z94" s="41"/>
      <c r="AA94" s="41"/>
      <c r="AB94" s="41"/>
      <c r="AC94" s="41"/>
      <c r="AD94" s="41"/>
      <c r="AE94" s="41"/>
      <c r="AR94" s="218" t="s">
        <v>171</v>
      </c>
      <c r="AT94" s="218" t="s">
        <v>166</v>
      </c>
      <c r="AU94" s="218" t="s">
        <v>84</v>
      </c>
      <c r="AY94" s="19" t="s">
        <v>164</v>
      </c>
      <c r="BE94" s="219">
        <f>IF(N94="základní",J94,0)</f>
        <v>0</v>
      </c>
      <c r="BF94" s="219">
        <f>IF(N94="snížená",J94,0)</f>
        <v>0</v>
      </c>
      <c r="BG94" s="219">
        <f>IF(N94="zákl. přenesená",J94,0)</f>
        <v>0</v>
      </c>
      <c r="BH94" s="219">
        <f>IF(N94="sníž. přenesená",J94,0)</f>
        <v>0</v>
      </c>
      <c r="BI94" s="219">
        <f>IF(N94="nulová",J94,0)</f>
        <v>0</v>
      </c>
      <c r="BJ94" s="19" t="s">
        <v>84</v>
      </c>
      <c r="BK94" s="219">
        <f>ROUND(I94*H94,2)</f>
        <v>0</v>
      </c>
      <c r="BL94" s="19" t="s">
        <v>171</v>
      </c>
      <c r="BM94" s="218" t="s">
        <v>171</v>
      </c>
    </row>
    <row r="95" s="2" customFormat="1" ht="69.6" customHeight="1">
      <c r="A95" s="41"/>
      <c r="B95" s="42"/>
      <c r="C95" s="207" t="s">
        <v>182</v>
      </c>
      <c r="D95" s="207" t="s">
        <v>166</v>
      </c>
      <c r="E95" s="208" t="s">
        <v>2346</v>
      </c>
      <c r="F95" s="209" t="s">
        <v>2347</v>
      </c>
      <c r="G95" s="210" t="s">
        <v>1597</v>
      </c>
      <c r="H95" s="211">
        <v>1</v>
      </c>
      <c r="I95" s="212"/>
      <c r="J95" s="213">
        <f>ROUND(I95*H95,2)</f>
        <v>0</v>
      </c>
      <c r="K95" s="209" t="s">
        <v>32</v>
      </c>
      <c r="L95" s="47"/>
      <c r="M95" s="214" t="s">
        <v>32</v>
      </c>
      <c r="N95" s="215" t="s">
        <v>47</v>
      </c>
      <c r="O95" s="87"/>
      <c r="P95" s="216">
        <f>O95*H95</f>
        <v>0</v>
      </c>
      <c r="Q95" s="216">
        <v>0</v>
      </c>
      <c r="R95" s="216">
        <f>Q95*H95</f>
        <v>0</v>
      </c>
      <c r="S95" s="216">
        <v>0</v>
      </c>
      <c r="T95" s="217">
        <f>S95*H95</f>
        <v>0</v>
      </c>
      <c r="U95" s="41"/>
      <c r="V95" s="41"/>
      <c r="W95" s="41"/>
      <c r="X95" s="41"/>
      <c r="Y95" s="41"/>
      <c r="Z95" s="41"/>
      <c r="AA95" s="41"/>
      <c r="AB95" s="41"/>
      <c r="AC95" s="41"/>
      <c r="AD95" s="41"/>
      <c r="AE95" s="41"/>
      <c r="AR95" s="218" t="s">
        <v>171</v>
      </c>
      <c r="AT95" s="218" t="s">
        <v>166</v>
      </c>
      <c r="AU95" s="218" t="s">
        <v>84</v>
      </c>
      <c r="AY95" s="19" t="s">
        <v>164</v>
      </c>
      <c r="BE95" s="219">
        <f>IF(N95="základní",J95,0)</f>
        <v>0</v>
      </c>
      <c r="BF95" s="219">
        <f>IF(N95="snížená",J95,0)</f>
        <v>0</v>
      </c>
      <c r="BG95" s="219">
        <f>IF(N95="zákl. přenesená",J95,0)</f>
        <v>0</v>
      </c>
      <c r="BH95" s="219">
        <f>IF(N95="sníž. přenesená",J95,0)</f>
        <v>0</v>
      </c>
      <c r="BI95" s="219">
        <f>IF(N95="nulová",J95,0)</f>
        <v>0</v>
      </c>
      <c r="BJ95" s="19" t="s">
        <v>84</v>
      </c>
      <c r="BK95" s="219">
        <f>ROUND(I95*H95,2)</f>
        <v>0</v>
      </c>
      <c r="BL95" s="19" t="s">
        <v>171</v>
      </c>
      <c r="BM95" s="218" t="s">
        <v>202</v>
      </c>
    </row>
    <row r="96" s="2" customFormat="1">
      <c r="A96" s="41"/>
      <c r="B96" s="42"/>
      <c r="C96" s="43"/>
      <c r="D96" s="227" t="s">
        <v>592</v>
      </c>
      <c r="E96" s="43"/>
      <c r="F96" s="268" t="s">
        <v>2348</v>
      </c>
      <c r="G96" s="43"/>
      <c r="H96" s="43"/>
      <c r="I96" s="222"/>
      <c r="J96" s="43"/>
      <c r="K96" s="43"/>
      <c r="L96" s="47"/>
      <c r="M96" s="223"/>
      <c r="N96" s="224"/>
      <c r="O96" s="87"/>
      <c r="P96" s="87"/>
      <c r="Q96" s="87"/>
      <c r="R96" s="87"/>
      <c r="S96" s="87"/>
      <c r="T96" s="88"/>
      <c r="U96" s="41"/>
      <c r="V96" s="41"/>
      <c r="W96" s="41"/>
      <c r="X96" s="41"/>
      <c r="Y96" s="41"/>
      <c r="Z96" s="41"/>
      <c r="AA96" s="41"/>
      <c r="AB96" s="41"/>
      <c r="AC96" s="41"/>
      <c r="AD96" s="41"/>
      <c r="AE96" s="41"/>
      <c r="AT96" s="19" t="s">
        <v>592</v>
      </c>
      <c r="AU96" s="19" t="s">
        <v>84</v>
      </c>
    </row>
    <row r="97" s="2" customFormat="1" ht="69.6" customHeight="1">
      <c r="A97" s="41"/>
      <c r="B97" s="42"/>
      <c r="C97" s="207" t="s">
        <v>171</v>
      </c>
      <c r="D97" s="207" t="s">
        <v>166</v>
      </c>
      <c r="E97" s="208" t="s">
        <v>2349</v>
      </c>
      <c r="F97" s="209" t="s">
        <v>2350</v>
      </c>
      <c r="G97" s="210" t="s">
        <v>2351</v>
      </c>
      <c r="H97" s="211">
        <v>5</v>
      </c>
      <c r="I97" s="212"/>
      <c r="J97" s="213">
        <f>ROUND(I97*H97,2)</f>
        <v>0</v>
      </c>
      <c r="K97" s="209" t="s">
        <v>32</v>
      </c>
      <c r="L97" s="47"/>
      <c r="M97" s="214" t="s">
        <v>32</v>
      </c>
      <c r="N97" s="215" t="s">
        <v>47</v>
      </c>
      <c r="O97" s="87"/>
      <c r="P97" s="216">
        <f>O97*H97</f>
        <v>0</v>
      </c>
      <c r="Q97" s="216">
        <v>0</v>
      </c>
      <c r="R97" s="216">
        <f>Q97*H97</f>
        <v>0</v>
      </c>
      <c r="S97" s="216">
        <v>0</v>
      </c>
      <c r="T97" s="217">
        <f>S97*H97</f>
        <v>0</v>
      </c>
      <c r="U97" s="41"/>
      <c r="V97" s="41"/>
      <c r="W97" s="41"/>
      <c r="X97" s="41"/>
      <c r="Y97" s="41"/>
      <c r="Z97" s="41"/>
      <c r="AA97" s="41"/>
      <c r="AB97" s="41"/>
      <c r="AC97" s="41"/>
      <c r="AD97" s="41"/>
      <c r="AE97" s="41"/>
      <c r="AR97" s="218" t="s">
        <v>171</v>
      </c>
      <c r="AT97" s="218" t="s">
        <v>166</v>
      </c>
      <c r="AU97" s="218" t="s">
        <v>84</v>
      </c>
      <c r="AY97" s="19" t="s">
        <v>164</v>
      </c>
      <c r="BE97" s="219">
        <f>IF(N97="základní",J97,0)</f>
        <v>0</v>
      </c>
      <c r="BF97" s="219">
        <f>IF(N97="snížená",J97,0)</f>
        <v>0</v>
      </c>
      <c r="BG97" s="219">
        <f>IF(N97="zákl. přenesená",J97,0)</f>
        <v>0</v>
      </c>
      <c r="BH97" s="219">
        <f>IF(N97="sníž. přenesená",J97,0)</f>
        <v>0</v>
      </c>
      <c r="BI97" s="219">
        <f>IF(N97="nulová",J97,0)</f>
        <v>0</v>
      </c>
      <c r="BJ97" s="19" t="s">
        <v>84</v>
      </c>
      <c r="BK97" s="219">
        <f>ROUND(I97*H97,2)</f>
        <v>0</v>
      </c>
      <c r="BL97" s="19" t="s">
        <v>171</v>
      </c>
      <c r="BM97" s="218" t="s">
        <v>218</v>
      </c>
    </row>
    <row r="98" s="2" customFormat="1">
      <c r="A98" s="41"/>
      <c r="B98" s="42"/>
      <c r="C98" s="43"/>
      <c r="D98" s="227" t="s">
        <v>592</v>
      </c>
      <c r="E98" s="43"/>
      <c r="F98" s="268" t="s">
        <v>2352</v>
      </c>
      <c r="G98" s="43"/>
      <c r="H98" s="43"/>
      <c r="I98" s="222"/>
      <c r="J98" s="43"/>
      <c r="K98" s="43"/>
      <c r="L98" s="47"/>
      <c r="M98" s="223"/>
      <c r="N98" s="224"/>
      <c r="O98" s="87"/>
      <c r="P98" s="87"/>
      <c r="Q98" s="87"/>
      <c r="R98" s="87"/>
      <c r="S98" s="87"/>
      <c r="T98" s="88"/>
      <c r="U98" s="41"/>
      <c r="V98" s="41"/>
      <c r="W98" s="41"/>
      <c r="X98" s="41"/>
      <c r="Y98" s="41"/>
      <c r="Z98" s="41"/>
      <c r="AA98" s="41"/>
      <c r="AB98" s="41"/>
      <c r="AC98" s="41"/>
      <c r="AD98" s="41"/>
      <c r="AE98" s="41"/>
      <c r="AT98" s="19" t="s">
        <v>592</v>
      </c>
      <c r="AU98" s="19" t="s">
        <v>84</v>
      </c>
    </row>
    <row r="99" s="2" customFormat="1" ht="96" customHeight="1">
      <c r="A99" s="41"/>
      <c r="B99" s="42"/>
      <c r="C99" s="207" t="s">
        <v>195</v>
      </c>
      <c r="D99" s="207" t="s">
        <v>166</v>
      </c>
      <c r="E99" s="208" t="s">
        <v>2353</v>
      </c>
      <c r="F99" s="209" t="s">
        <v>2354</v>
      </c>
      <c r="G99" s="210" t="s">
        <v>2351</v>
      </c>
      <c r="H99" s="211">
        <v>5</v>
      </c>
      <c r="I99" s="212"/>
      <c r="J99" s="213">
        <f>ROUND(I99*H99,2)</f>
        <v>0</v>
      </c>
      <c r="K99" s="209" t="s">
        <v>32</v>
      </c>
      <c r="L99" s="47"/>
      <c r="M99" s="214" t="s">
        <v>32</v>
      </c>
      <c r="N99" s="215" t="s">
        <v>47</v>
      </c>
      <c r="O99" s="87"/>
      <c r="P99" s="216">
        <f>O99*H99</f>
        <v>0</v>
      </c>
      <c r="Q99" s="216">
        <v>0</v>
      </c>
      <c r="R99" s="216">
        <f>Q99*H99</f>
        <v>0</v>
      </c>
      <c r="S99" s="216">
        <v>0</v>
      </c>
      <c r="T99" s="217">
        <f>S99*H99</f>
        <v>0</v>
      </c>
      <c r="U99" s="41"/>
      <c r="V99" s="41"/>
      <c r="W99" s="41"/>
      <c r="X99" s="41"/>
      <c r="Y99" s="41"/>
      <c r="Z99" s="41"/>
      <c r="AA99" s="41"/>
      <c r="AB99" s="41"/>
      <c r="AC99" s="41"/>
      <c r="AD99" s="41"/>
      <c r="AE99" s="41"/>
      <c r="AR99" s="218" t="s">
        <v>171</v>
      </c>
      <c r="AT99" s="218" t="s">
        <v>166</v>
      </c>
      <c r="AU99" s="218" t="s">
        <v>84</v>
      </c>
      <c r="AY99" s="19" t="s">
        <v>164</v>
      </c>
      <c r="BE99" s="219">
        <f>IF(N99="základní",J99,0)</f>
        <v>0</v>
      </c>
      <c r="BF99" s="219">
        <f>IF(N99="snížená",J99,0)</f>
        <v>0</v>
      </c>
      <c r="BG99" s="219">
        <f>IF(N99="zákl. přenesená",J99,0)</f>
        <v>0</v>
      </c>
      <c r="BH99" s="219">
        <f>IF(N99="sníž. přenesená",J99,0)</f>
        <v>0</v>
      </c>
      <c r="BI99" s="219">
        <f>IF(N99="nulová",J99,0)</f>
        <v>0</v>
      </c>
      <c r="BJ99" s="19" t="s">
        <v>84</v>
      </c>
      <c r="BK99" s="219">
        <f>ROUND(I99*H99,2)</f>
        <v>0</v>
      </c>
      <c r="BL99" s="19" t="s">
        <v>171</v>
      </c>
      <c r="BM99" s="218" t="s">
        <v>111</v>
      </c>
    </row>
    <row r="100" s="2" customFormat="1">
      <c r="A100" s="41"/>
      <c r="B100" s="42"/>
      <c r="C100" s="43"/>
      <c r="D100" s="227" t="s">
        <v>592</v>
      </c>
      <c r="E100" s="43"/>
      <c r="F100" s="268" t="s">
        <v>2355</v>
      </c>
      <c r="G100" s="43"/>
      <c r="H100" s="43"/>
      <c r="I100" s="222"/>
      <c r="J100" s="43"/>
      <c r="K100" s="43"/>
      <c r="L100" s="47"/>
      <c r="M100" s="223"/>
      <c r="N100" s="224"/>
      <c r="O100" s="87"/>
      <c r="P100" s="87"/>
      <c r="Q100" s="87"/>
      <c r="R100" s="87"/>
      <c r="S100" s="87"/>
      <c r="T100" s="88"/>
      <c r="U100" s="41"/>
      <c r="V100" s="41"/>
      <c r="W100" s="41"/>
      <c r="X100" s="41"/>
      <c r="Y100" s="41"/>
      <c r="Z100" s="41"/>
      <c r="AA100" s="41"/>
      <c r="AB100" s="41"/>
      <c r="AC100" s="41"/>
      <c r="AD100" s="41"/>
      <c r="AE100" s="41"/>
      <c r="AT100" s="19" t="s">
        <v>592</v>
      </c>
      <c r="AU100" s="19" t="s">
        <v>84</v>
      </c>
    </row>
    <row r="101" s="2" customFormat="1" ht="55.2" customHeight="1">
      <c r="A101" s="41"/>
      <c r="B101" s="42"/>
      <c r="C101" s="207" t="s">
        <v>202</v>
      </c>
      <c r="D101" s="207" t="s">
        <v>166</v>
      </c>
      <c r="E101" s="208" t="s">
        <v>2356</v>
      </c>
      <c r="F101" s="209" t="s">
        <v>2357</v>
      </c>
      <c r="G101" s="210" t="s">
        <v>2358</v>
      </c>
      <c r="H101" s="211">
        <v>0.035999999999999997</v>
      </c>
      <c r="I101" s="212"/>
      <c r="J101" s="213">
        <f>ROUND(I101*H101,2)</f>
        <v>0</v>
      </c>
      <c r="K101" s="209" t="s">
        <v>32</v>
      </c>
      <c r="L101" s="47"/>
      <c r="M101" s="214" t="s">
        <v>32</v>
      </c>
      <c r="N101" s="215" t="s">
        <v>47</v>
      </c>
      <c r="O101" s="87"/>
      <c r="P101" s="216">
        <f>O101*H101</f>
        <v>0</v>
      </c>
      <c r="Q101" s="216">
        <v>0</v>
      </c>
      <c r="R101" s="216">
        <f>Q101*H101</f>
        <v>0</v>
      </c>
      <c r="S101" s="216">
        <v>0</v>
      </c>
      <c r="T101" s="217">
        <f>S101*H101</f>
        <v>0</v>
      </c>
      <c r="U101" s="41"/>
      <c r="V101" s="41"/>
      <c r="W101" s="41"/>
      <c r="X101" s="41"/>
      <c r="Y101" s="41"/>
      <c r="Z101" s="41"/>
      <c r="AA101" s="41"/>
      <c r="AB101" s="41"/>
      <c r="AC101" s="41"/>
      <c r="AD101" s="41"/>
      <c r="AE101" s="41"/>
      <c r="AR101" s="218" t="s">
        <v>171</v>
      </c>
      <c r="AT101" s="218" t="s">
        <v>166</v>
      </c>
      <c r="AU101" s="218" t="s">
        <v>84</v>
      </c>
      <c r="AY101" s="19" t="s">
        <v>164</v>
      </c>
      <c r="BE101" s="219">
        <f>IF(N101="základní",J101,0)</f>
        <v>0</v>
      </c>
      <c r="BF101" s="219">
        <f>IF(N101="snížená",J101,0)</f>
        <v>0</v>
      </c>
      <c r="BG101" s="219">
        <f>IF(N101="zákl. přenesená",J101,0)</f>
        <v>0</v>
      </c>
      <c r="BH101" s="219">
        <f>IF(N101="sníž. přenesená",J101,0)</f>
        <v>0</v>
      </c>
      <c r="BI101" s="219">
        <f>IF(N101="nulová",J101,0)</f>
        <v>0</v>
      </c>
      <c r="BJ101" s="19" t="s">
        <v>84</v>
      </c>
      <c r="BK101" s="219">
        <f>ROUND(I101*H101,2)</f>
        <v>0</v>
      </c>
      <c r="BL101" s="19" t="s">
        <v>171</v>
      </c>
      <c r="BM101" s="218" t="s">
        <v>8</v>
      </c>
    </row>
    <row r="102" s="12" customFormat="1" ht="25.92" customHeight="1">
      <c r="A102" s="12"/>
      <c r="B102" s="191"/>
      <c r="C102" s="192"/>
      <c r="D102" s="193" t="s">
        <v>75</v>
      </c>
      <c r="E102" s="194" t="s">
        <v>1984</v>
      </c>
      <c r="F102" s="194" t="s">
        <v>2359</v>
      </c>
      <c r="G102" s="192"/>
      <c r="H102" s="192"/>
      <c r="I102" s="195"/>
      <c r="J102" s="196">
        <f>BK102</f>
        <v>0</v>
      </c>
      <c r="K102" s="192"/>
      <c r="L102" s="197"/>
      <c r="M102" s="198"/>
      <c r="N102" s="199"/>
      <c r="O102" s="199"/>
      <c r="P102" s="200">
        <f>SUM(P103:P141)</f>
        <v>0</v>
      </c>
      <c r="Q102" s="199"/>
      <c r="R102" s="200">
        <f>SUM(R103:R141)</f>
        <v>0</v>
      </c>
      <c r="S102" s="199"/>
      <c r="T102" s="201">
        <f>SUM(T103:T141)</f>
        <v>0</v>
      </c>
      <c r="U102" s="12"/>
      <c r="V102" s="12"/>
      <c r="W102" s="12"/>
      <c r="X102" s="12"/>
      <c r="Y102" s="12"/>
      <c r="Z102" s="12"/>
      <c r="AA102" s="12"/>
      <c r="AB102" s="12"/>
      <c r="AC102" s="12"/>
      <c r="AD102" s="12"/>
      <c r="AE102" s="12"/>
      <c r="AR102" s="202" t="s">
        <v>84</v>
      </c>
      <c r="AT102" s="203" t="s">
        <v>75</v>
      </c>
      <c r="AU102" s="203" t="s">
        <v>76</v>
      </c>
      <c r="AY102" s="202" t="s">
        <v>164</v>
      </c>
      <c r="BK102" s="204">
        <f>SUM(BK103:BK141)</f>
        <v>0</v>
      </c>
    </row>
    <row r="103" s="2" customFormat="1" ht="84" customHeight="1">
      <c r="A103" s="41"/>
      <c r="B103" s="42"/>
      <c r="C103" s="207" t="s">
        <v>209</v>
      </c>
      <c r="D103" s="207" t="s">
        <v>166</v>
      </c>
      <c r="E103" s="208" t="s">
        <v>2360</v>
      </c>
      <c r="F103" s="209" t="s">
        <v>2361</v>
      </c>
      <c r="G103" s="210" t="s">
        <v>1597</v>
      </c>
      <c r="H103" s="211">
        <v>1</v>
      </c>
      <c r="I103" s="212"/>
      <c r="J103" s="213">
        <f>ROUND(I103*H103,2)</f>
        <v>0</v>
      </c>
      <c r="K103" s="209" t="s">
        <v>32</v>
      </c>
      <c r="L103" s="47"/>
      <c r="M103" s="214" t="s">
        <v>32</v>
      </c>
      <c r="N103" s="215" t="s">
        <v>47</v>
      </c>
      <c r="O103" s="87"/>
      <c r="P103" s="216">
        <f>O103*H103</f>
        <v>0</v>
      </c>
      <c r="Q103" s="216">
        <v>0</v>
      </c>
      <c r="R103" s="216">
        <f>Q103*H103</f>
        <v>0</v>
      </c>
      <c r="S103" s="216">
        <v>0</v>
      </c>
      <c r="T103" s="217">
        <f>S103*H103</f>
        <v>0</v>
      </c>
      <c r="U103" s="41"/>
      <c r="V103" s="41"/>
      <c r="W103" s="41"/>
      <c r="X103" s="41"/>
      <c r="Y103" s="41"/>
      <c r="Z103" s="41"/>
      <c r="AA103" s="41"/>
      <c r="AB103" s="41"/>
      <c r="AC103" s="41"/>
      <c r="AD103" s="41"/>
      <c r="AE103" s="41"/>
      <c r="AR103" s="218" t="s">
        <v>171</v>
      </c>
      <c r="AT103" s="218" t="s">
        <v>166</v>
      </c>
      <c r="AU103" s="218" t="s">
        <v>84</v>
      </c>
      <c r="AY103" s="19" t="s">
        <v>164</v>
      </c>
      <c r="BE103" s="219">
        <f>IF(N103="základní",J103,0)</f>
        <v>0</v>
      </c>
      <c r="BF103" s="219">
        <f>IF(N103="snížená",J103,0)</f>
        <v>0</v>
      </c>
      <c r="BG103" s="219">
        <f>IF(N103="zákl. přenesená",J103,0)</f>
        <v>0</v>
      </c>
      <c r="BH103" s="219">
        <f>IF(N103="sníž. přenesená",J103,0)</f>
        <v>0</v>
      </c>
      <c r="BI103" s="219">
        <f>IF(N103="nulová",J103,0)</f>
        <v>0</v>
      </c>
      <c r="BJ103" s="19" t="s">
        <v>84</v>
      </c>
      <c r="BK103" s="219">
        <f>ROUND(I103*H103,2)</f>
        <v>0</v>
      </c>
      <c r="BL103" s="19" t="s">
        <v>171</v>
      </c>
      <c r="BM103" s="218" t="s">
        <v>258</v>
      </c>
    </row>
    <row r="104" s="2" customFormat="1">
      <c r="A104" s="41"/>
      <c r="B104" s="42"/>
      <c r="C104" s="43"/>
      <c r="D104" s="227" t="s">
        <v>592</v>
      </c>
      <c r="E104" s="43"/>
      <c r="F104" s="268" t="s">
        <v>2362</v>
      </c>
      <c r="G104" s="43"/>
      <c r="H104" s="43"/>
      <c r="I104" s="222"/>
      <c r="J104" s="43"/>
      <c r="K104" s="43"/>
      <c r="L104" s="47"/>
      <c r="M104" s="223"/>
      <c r="N104" s="224"/>
      <c r="O104" s="87"/>
      <c r="P104" s="87"/>
      <c r="Q104" s="87"/>
      <c r="R104" s="87"/>
      <c r="S104" s="87"/>
      <c r="T104" s="88"/>
      <c r="U104" s="41"/>
      <c r="V104" s="41"/>
      <c r="W104" s="41"/>
      <c r="X104" s="41"/>
      <c r="Y104" s="41"/>
      <c r="Z104" s="41"/>
      <c r="AA104" s="41"/>
      <c r="AB104" s="41"/>
      <c r="AC104" s="41"/>
      <c r="AD104" s="41"/>
      <c r="AE104" s="41"/>
      <c r="AT104" s="19" t="s">
        <v>592</v>
      </c>
      <c r="AU104" s="19" t="s">
        <v>84</v>
      </c>
    </row>
    <row r="105" s="2" customFormat="1" ht="16.5" customHeight="1">
      <c r="A105" s="41"/>
      <c r="B105" s="42"/>
      <c r="C105" s="207" t="s">
        <v>218</v>
      </c>
      <c r="D105" s="207" t="s">
        <v>166</v>
      </c>
      <c r="E105" s="208" t="s">
        <v>2363</v>
      </c>
      <c r="F105" s="209" t="s">
        <v>2364</v>
      </c>
      <c r="G105" s="210" t="s">
        <v>1597</v>
      </c>
      <c r="H105" s="211">
        <v>2</v>
      </c>
      <c r="I105" s="212"/>
      <c r="J105" s="213">
        <f>ROUND(I105*H105,2)</f>
        <v>0</v>
      </c>
      <c r="K105" s="209" t="s">
        <v>32</v>
      </c>
      <c r="L105" s="47"/>
      <c r="M105" s="214" t="s">
        <v>32</v>
      </c>
      <c r="N105" s="215" t="s">
        <v>47</v>
      </c>
      <c r="O105" s="87"/>
      <c r="P105" s="216">
        <f>O105*H105</f>
        <v>0</v>
      </c>
      <c r="Q105" s="216">
        <v>0</v>
      </c>
      <c r="R105" s="216">
        <f>Q105*H105</f>
        <v>0</v>
      </c>
      <c r="S105" s="216">
        <v>0</v>
      </c>
      <c r="T105" s="217">
        <f>S105*H105</f>
        <v>0</v>
      </c>
      <c r="U105" s="41"/>
      <c r="V105" s="41"/>
      <c r="W105" s="41"/>
      <c r="X105" s="41"/>
      <c r="Y105" s="41"/>
      <c r="Z105" s="41"/>
      <c r="AA105" s="41"/>
      <c r="AB105" s="41"/>
      <c r="AC105" s="41"/>
      <c r="AD105" s="41"/>
      <c r="AE105" s="41"/>
      <c r="AR105" s="218" t="s">
        <v>171</v>
      </c>
      <c r="AT105" s="218" t="s">
        <v>166</v>
      </c>
      <c r="AU105" s="218" t="s">
        <v>84</v>
      </c>
      <c r="AY105" s="19" t="s">
        <v>164</v>
      </c>
      <c r="BE105" s="219">
        <f>IF(N105="základní",J105,0)</f>
        <v>0</v>
      </c>
      <c r="BF105" s="219">
        <f>IF(N105="snížená",J105,0)</f>
        <v>0</v>
      </c>
      <c r="BG105" s="219">
        <f>IF(N105="zákl. přenesená",J105,0)</f>
        <v>0</v>
      </c>
      <c r="BH105" s="219">
        <f>IF(N105="sníž. přenesená",J105,0)</f>
        <v>0</v>
      </c>
      <c r="BI105" s="219">
        <f>IF(N105="nulová",J105,0)</f>
        <v>0</v>
      </c>
      <c r="BJ105" s="19" t="s">
        <v>84</v>
      </c>
      <c r="BK105" s="219">
        <f>ROUND(I105*H105,2)</f>
        <v>0</v>
      </c>
      <c r="BL105" s="19" t="s">
        <v>171</v>
      </c>
      <c r="BM105" s="218" t="s">
        <v>272</v>
      </c>
    </row>
    <row r="106" s="2" customFormat="1">
      <c r="A106" s="41"/>
      <c r="B106" s="42"/>
      <c r="C106" s="43"/>
      <c r="D106" s="227" t="s">
        <v>592</v>
      </c>
      <c r="E106" s="43"/>
      <c r="F106" s="268" t="s">
        <v>2365</v>
      </c>
      <c r="G106" s="43"/>
      <c r="H106" s="43"/>
      <c r="I106" s="222"/>
      <c r="J106" s="43"/>
      <c r="K106" s="43"/>
      <c r="L106" s="47"/>
      <c r="M106" s="223"/>
      <c r="N106" s="224"/>
      <c r="O106" s="87"/>
      <c r="P106" s="87"/>
      <c r="Q106" s="87"/>
      <c r="R106" s="87"/>
      <c r="S106" s="87"/>
      <c r="T106" s="88"/>
      <c r="U106" s="41"/>
      <c r="V106" s="41"/>
      <c r="W106" s="41"/>
      <c r="X106" s="41"/>
      <c r="Y106" s="41"/>
      <c r="Z106" s="41"/>
      <c r="AA106" s="41"/>
      <c r="AB106" s="41"/>
      <c r="AC106" s="41"/>
      <c r="AD106" s="41"/>
      <c r="AE106" s="41"/>
      <c r="AT106" s="19" t="s">
        <v>592</v>
      </c>
      <c r="AU106" s="19" t="s">
        <v>84</v>
      </c>
    </row>
    <row r="107" s="2" customFormat="1" ht="16.5" customHeight="1">
      <c r="A107" s="41"/>
      <c r="B107" s="42"/>
      <c r="C107" s="207" t="s">
        <v>225</v>
      </c>
      <c r="D107" s="207" t="s">
        <v>166</v>
      </c>
      <c r="E107" s="208" t="s">
        <v>2366</v>
      </c>
      <c r="F107" s="209" t="s">
        <v>2367</v>
      </c>
      <c r="G107" s="210" t="s">
        <v>1597</v>
      </c>
      <c r="H107" s="211">
        <v>4</v>
      </c>
      <c r="I107" s="212"/>
      <c r="J107" s="213">
        <f>ROUND(I107*H107,2)</f>
        <v>0</v>
      </c>
      <c r="K107" s="209" t="s">
        <v>32</v>
      </c>
      <c r="L107" s="47"/>
      <c r="M107" s="214" t="s">
        <v>32</v>
      </c>
      <c r="N107" s="215" t="s">
        <v>47</v>
      </c>
      <c r="O107" s="87"/>
      <c r="P107" s="216">
        <f>O107*H107</f>
        <v>0</v>
      </c>
      <c r="Q107" s="216">
        <v>0</v>
      </c>
      <c r="R107" s="216">
        <f>Q107*H107</f>
        <v>0</v>
      </c>
      <c r="S107" s="216">
        <v>0</v>
      </c>
      <c r="T107" s="217">
        <f>S107*H107</f>
        <v>0</v>
      </c>
      <c r="U107" s="41"/>
      <c r="V107" s="41"/>
      <c r="W107" s="41"/>
      <c r="X107" s="41"/>
      <c r="Y107" s="41"/>
      <c r="Z107" s="41"/>
      <c r="AA107" s="41"/>
      <c r="AB107" s="41"/>
      <c r="AC107" s="41"/>
      <c r="AD107" s="41"/>
      <c r="AE107" s="41"/>
      <c r="AR107" s="218" t="s">
        <v>171</v>
      </c>
      <c r="AT107" s="218" t="s">
        <v>166</v>
      </c>
      <c r="AU107" s="218" t="s">
        <v>84</v>
      </c>
      <c r="AY107" s="19" t="s">
        <v>164</v>
      </c>
      <c r="BE107" s="219">
        <f>IF(N107="základní",J107,0)</f>
        <v>0</v>
      </c>
      <c r="BF107" s="219">
        <f>IF(N107="snížená",J107,0)</f>
        <v>0</v>
      </c>
      <c r="BG107" s="219">
        <f>IF(N107="zákl. přenesená",J107,0)</f>
        <v>0</v>
      </c>
      <c r="BH107" s="219">
        <f>IF(N107="sníž. přenesená",J107,0)</f>
        <v>0</v>
      </c>
      <c r="BI107" s="219">
        <f>IF(N107="nulová",J107,0)</f>
        <v>0</v>
      </c>
      <c r="BJ107" s="19" t="s">
        <v>84</v>
      </c>
      <c r="BK107" s="219">
        <f>ROUND(I107*H107,2)</f>
        <v>0</v>
      </c>
      <c r="BL107" s="19" t="s">
        <v>171</v>
      </c>
      <c r="BM107" s="218" t="s">
        <v>289</v>
      </c>
    </row>
    <row r="108" s="2" customFormat="1">
      <c r="A108" s="41"/>
      <c r="B108" s="42"/>
      <c r="C108" s="43"/>
      <c r="D108" s="227" t="s">
        <v>592</v>
      </c>
      <c r="E108" s="43"/>
      <c r="F108" s="268" t="s">
        <v>2368</v>
      </c>
      <c r="G108" s="43"/>
      <c r="H108" s="43"/>
      <c r="I108" s="222"/>
      <c r="J108" s="43"/>
      <c r="K108" s="43"/>
      <c r="L108" s="47"/>
      <c r="M108" s="223"/>
      <c r="N108" s="224"/>
      <c r="O108" s="87"/>
      <c r="P108" s="87"/>
      <c r="Q108" s="87"/>
      <c r="R108" s="87"/>
      <c r="S108" s="87"/>
      <c r="T108" s="88"/>
      <c r="U108" s="41"/>
      <c r="V108" s="41"/>
      <c r="W108" s="41"/>
      <c r="X108" s="41"/>
      <c r="Y108" s="41"/>
      <c r="Z108" s="41"/>
      <c r="AA108" s="41"/>
      <c r="AB108" s="41"/>
      <c r="AC108" s="41"/>
      <c r="AD108" s="41"/>
      <c r="AE108" s="41"/>
      <c r="AT108" s="19" t="s">
        <v>592</v>
      </c>
      <c r="AU108" s="19" t="s">
        <v>84</v>
      </c>
    </row>
    <row r="109" s="2" customFormat="1" ht="16.5" customHeight="1">
      <c r="A109" s="41"/>
      <c r="B109" s="42"/>
      <c r="C109" s="207" t="s">
        <v>111</v>
      </c>
      <c r="D109" s="207" t="s">
        <v>166</v>
      </c>
      <c r="E109" s="208" t="s">
        <v>2369</v>
      </c>
      <c r="F109" s="209" t="s">
        <v>2370</v>
      </c>
      <c r="G109" s="210" t="s">
        <v>1597</v>
      </c>
      <c r="H109" s="211">
        <v>1</v>
      </c>
      <c r="I109" s="212"/>
      <c r="J109" s="213">
        <f>ROUND(I109*H109,2)</f>
        <v>0</v>
      </c>
      <c r="K109" s="209" t="s">
        <v>32</v>
      </c>
      <c r="L109" s="47"/>
      <c r="M109" s="214" t="s">
        <v>32</v>
      </c>
      <c r="N109" s="215" t="s">
        <v>47</v>
      </c>
      <c r="O109" s="87"/>
      <c r="P109" s="216">
        <f>O109*H109</f>
        <v>0</v>
      </c>
      <c r="Q109" s="216">
        <v>0</v>
      </c>
      <c r="R109" s="216">
        <f>Q109*H109</f>
        <v>0</v>
      </c>
      <c r="S109" s="216">
        <v>0</v>
      </c>
      <c r="T109" s="217">
        <f>S109*H109</f>
        <v>0</v>
      </c>
      <c r="U109" s="41"/>
      <c r="V109" s="41"/>
      <c r="W109" s="41"/>
      <c r="X109" s="41"/>
      <c r="Y109" s="41"/>
      <c r="Z109" s="41"/>
      <c r="AA109" s="41"/>
      <c r="AB109" s="41"/>
      <c r="AC109" s="41"/>
      <c r="AD109" s="41"/>
      <c r="AE109" s="41"/>
      <c r="AR109" s="218" t="s">
        <v>171</v>
      </c>
      <c r="AT109" s="218" t="s">
        <v>166</v>
      </c>
      <c r="AU109" s="218" t="s">
        <v>84</v>
      </c>
      <c r="AY109" s="19" t="s">
        <v>164</v>
      </c>
      <c r="BE109" s="219">
        <f>IF(N109="základní",J109,0)</f>
        <v>0</v>
      </c>
      <c r="BF109" s="219">
        <f>IF(N109="snížená",J109,0)</f>
        <v>0</v>
      </c>
      <c r="BG109" s="219">
        <f>IF(N109="zákl. přenesená",J109,0)</f>
        <v>0</v>
      </c>
      <c r="BH109" s="219">
        <f>IF(N109="sníž. přenesená",J109,0)</f>
        <v>0</v>
      </c>
      <c r="BI109" s="219">
        <f>IF(N109="nulová",J109,0)</f>
        <v>0</v>
      </c>
      <c r="BJ109" s="19" t="s">
        <v>84</v>
      </c>
      <c r="BK109" s="219">
        <f>ROUND(I109*H109,2)</f>
        <v>0</v>
      </c>
      <c r="BL109" s="19" t="s">
        <v>171</v>
      </c>
      <c r="BM109" s="218" t="s">
        <v>301</v>
      </c>
    </row>
    <row r="110" s="2" customFormat="1">
      <c r="A110" s="41"/>
      <c r="B110" s="42"/>
      <c r="C110" s="43"/>
      <c r="D110" s="227" t="s">
        <v>592</v>
      </c>
      <c r="E110" s="43"/>
      <c r="F110" s="268" t="s">
        <v>2371</v>
      </c>
      <c r="G110" s="43"/>
      <c r="H110" s="43"/>
      <c r="I110" s="222"/>
      <c r="J110" s="43"/>
      <c r="K110" s="43"/>
      <c r="L110" s="47"/>
      <c r="M110" s="223"/>
      <c r="N110" s="224"/>
      <c r="O110" s="87"/>
      <c r="P110" s="87"/>
      <c r="Q110" s="87"/>
      <c r="R110" s="87"/>
      <c r="S110" s="87"/>
      <c r="T110" s="88"/>
      <c r="U110" s="41"/>
      <c r="V110" s="41"/>
      <c r="W110" s="41"/>
      <c r="X110" s="41"/>
      <c r="Y110" s="41"/>
      <c r="Z110" s="41"/>
      <c r="AA110" s="41"/>
      <c r="AB110" s="41"/>
      <c r="AC110" s="41"/>
      <c r="AD110" s="41"/>
      <c r="AE110" s="41"/>
      <c r="AT110" s="19" t="s">
        <v>592</v>
      </c>
      <c r="AU110" s="19" t="s">
        <v>84</v>
      </c>
    </row>
    <row r="111" s="2" customFormat="1" ht="16.5" customHeight="1">
      <c r="A111" s="41"/>
      <c r="B111" s="42"/>
      <c r="C111" s="207" t="s">
        <v>236</v>
      </c>
      <c r="D111" s="207" t="s">
        <v>166</v>
      </c>
      <c r="E111" s="208" t="s">
        <v>2372</v>
      </c>
      <c r="F111" s="209" t="s">
        <v>2373</v>
      </c>
      <c r="G111" s="210" t="s">
        <v>1597</v>
      </c>
      <c r="H111" s="211">
        <v>6</v>
      </c>
      <c r="I111" s="212"/>
      <c r="J111" s="213">
        <f>ROUND(I111*H111,2)</f>
        <v>0</v>
      </c>
      <c r="K111" s="209" t="s">
        <v>32</v>
      </c>
      <c r="L111" s="47"/>
      <c r="M111" s="214" t="s">
        <v>32</v>
      </c>
      <c r="N111" s="215" t="s">
        <v>47</v>
      </c>
      <c r="O111" s="87"/>
      <c r="P111" s="216">
        <f>O111*H111</f>
        <v>0</v>
      </c>
      <c r="Q111" s="216">
        <v>0</v>
      </c>
      <c r="R111" s="216">
        <f>Q111*H111</f>
        <v>0</v>
      </c>
      <c r="S111" s="216">
        <v>0</v>
      </c>
      <c r="T111" s="217">
        <f>S111*H111</f>
        <v>0</v>
      </c>
      <c r="U111" s="41"/>
      <c r="V111" s="41"/>
      <c r="W111" s="41"/>
      <c r="X111" s="41"/>
      <c r="Y111" s="41"/>
      <c r="Z111" s="41"/>
      <c r="AA111" s="41"/>
      <c r="AB111" s="41"/>
      <c r="AC111" s="41"/>
      <c r="AD111" s="41"/>
      <c r="AE111" s="41"/>
      <c r="AR111" s="218" t="s">
        <v>171</v>
      </c>
      <c r="AT111" s="218" t="s">
        <v>166</v>
      </c>
      <c r="AU111" s="218" t="s">
        <v>84</v>
      </c>
      <c r="AY111" s="19" t="s">
        <v>164</v>
      </c>
      <c r="BE111" s="219">
        <f>IF(N111="základní",J111,0)</f>
        <v>0</v>
      </c>
      <c r="BF111" s="219">
        <f>IF(N111="snížená",J111,0)</f>
        <v>0</v>
      </c>
      <c r="BG111" s="219">
        <f>IF(N111="zákl. přenesená",J111,0)</f>
        <v>0</v>
      </c>
      <c r="BH111" s="219">
        <f>IF(N111="sníž. přenesená",J111,0)</f>
        <v>0</v>
      </c>
      <c r="BI111" s="219">
        <f>IF(N111="nulová",J111,0)</f>
        <v>0</v>
      </c>
      <c r="BJ111" s="19" t="s">
        <v>84</v>
      </c>
      <c r="BK111" s="219">
        <f>ROUND(I111*H111,2)</f>
        <v>0</v>
      </c>
      <c r="BL111" s="19" t="s">
        <v>171</v>
      </c>
      <c r="BM111" s="218" t="s">
        <v>313</v>
      </c>
    </row>
    <row r="112" s="2" customFormat="1" ht="16.5" customHeight="1">
      <c r="A112" s="41"/>
      <c r="B112" s="42"/>
      <c r="C112" s="207" t="s">
        <v>8</v>
      </c>
      <c r="D112" s="207" t="s">
        <v>166</v>
      </c>
      <c r="E112" s="208" t="s">
        <v>2374</v>
      </c>
      <c r="F112" s="209" t="s">
        <v>2375</v>
      </c>
      <c r="G112" s="210" t="s">
        <v>1597</v>
      </c>
      <c r="H112" s="211">
        <v>2</v>
      </c>
      <c r="I112" s="212"/>
      <c r="J112" s="213">
        <f>ROUND(I112*H112,2)</f>
        <v>0</v>
      </c>
      <c r="K112" s="209" t="s">
        <v>32</v>
      </c>
      <c r="L112" s="47"/>
      <c r="M112" s="214" t="s">
        <v>32</v>
      </c>
      <c r="N112" s="215" t="s">
        <v>47</v>
      </c>
      <c r="O112" s="87"/>
      <c r="P112" s="216">
        <f>O112*H112</f>
        <v>0</v>
      </c>
      <c r="Q112" s="216">
        <v>0</v>
      </c>
      <c r="R112" s="216">
        <f>Q112*H112</f>
        <v>0</v>
      </c>
      <c r="S112" s="216">
        <v>0</v>
      </c>
      <c r="T112" s="217">
        <f>S112*H112</f>
        <v>0</v>
      </c>
      <c r="U112" s="41"/>
      <c r="V112" s="41"/>
      <c r="W112" s="41"/>
      <c r="X112" s="41"/>
      <c r="Y112" s="41"/>
      <c r="Z112" s="41"/>
      <c r="AA112" s="41"/>
      <c r="AB112" s="41"/>
      <c r="AC112" s="41"/>
      <c r="AD112" s="41"/>
      <c r="AE112" s="41"/>
      <c r="AR112" s="218" t="s">
        <v>171</v>
      </c>
      <c r="AT112" s="218" t="s">
        <v>166</v>
      </c>
      <c r="AU112" s="218" t="s">
        <v>84</v>
      </c>
      <c r="AY112" s="19" t="s">
        <v>164</v>
      </c>
      <c r="BE112" s="219">
        <f>IF(N112="základní",J112,0)</f>
        <v>0</v>
      </c>
      <c r="BF112" s="219">
        <f>IF(N112="snížená",J112,0)</f>
        <v>0</v>
      </c>
      <c r="BG112" s="219">
        <f>IF(N112="zákl. přenesená",J112,0)</f>
        <v>0</v>
      </c>
      <c r="BH112" s="219">
        <f>IF(N112="sníž. přenesená",J112,0)</f>
        <v>0</v>
      </c>
      <c r="BI112" s="219">
        <f>IF(N112="nulová",J112,0)</f>
        <v>0</v>
      </c>
      <c r="BJ112" s="19" t="s">
        <v>84</v>
      </c>
      <c r="BK112" s="219">
        <f>ROUND(I112*H112,2)</f>
        <v>0</v>
      </c>
      <c r="BL112" s="19" t="s">
        <v>171</v>
      </c>
      <c r="BM112" s="218" t="s">
        <v>326</v>
      </c>
    </row>
    <row r="113" s="2" customFormat="1">
      <c r="A113" s="41"/>
      <c r="B113" s="42"/>
      <c r="C113" s="43"/>
      <c r="D113" s="227" t="s">
        <v>592</v>
      </c>
      <c r="E113" s="43"/>
      <c r="F113" s="268" t="s">
        <v>2376</v>
      </c>
      <c r="G113" s="43"/>
      <c r="H113" s="43"/>
      <c r="I113" s="222"/>
      <c r="J113" s="43"/>
      <c r="K113" s="43"/>
      <c r="L113" s="47"/>
      <c r="M113" s="223"/>
      <c r="N113" s="224"/>
      <c r="O113" s="87"/>
      <c r="P113" s="87"/>
      <c r="Q113" s="87"/>
      <c r="R113" s="87"/>
      <c r="S113" s="87"/>
      <c r="T113" s="88"/>
      <c r="U113" s="41"/>
      <c r="V113" s="41"/>
      <c r="W113" s="41"/>
      <c r="X113" s="41"/>
      <c r="Y113" s="41"/>
      <c r="Z113" s="41"/>
      <c r="AA113" s="41"/>
      <c r="AB113" s="41"/>
      <c r="AC113" s="41"/>
      <c r="AD113" s="41"/>
      <c r="AE113" s="41"/>
      <c r="AT113" s="19" t="s">
        <v>592</v>
      </c>
      <c r="AU113" s="19" t="s">
        <v>84</v>
      </c>
    </row>
    <row r="114" s="2" customFormat="1" ht="16.5" customHeight="1">
      <c r="A114" s="41"/>
      <c r="B114" s="42"/>
      <c r="C114" s="207" t="s">
        <v>252</v>
      </c>
      <c r="D114" s="207" t="s">
        <v>166</v>
      </c>
      <c r="E114" s="208" t="s">
        <v>2377</v>
      </c>
      <c r="F114" s="209" t="s">
        <v>2378</v>
      </c>
      <c r="G114" s="210" t="s">
        <v>1597</v>
      </c>
      <c r="H114" s="211">
        <v>7</v>
      </c>
      <c r="I114" s="212"/>
      <c r="J114" s="213">
        <f>ROUND(I114*H114,2)</f>
        <v>0</v>
      </c>
      <c r="K114" s="209" t="s">
        <v>32</v>
      </c>
      <c r="L114" s="47"/>
      <c r="M114" s="214" t="s">
        <v>32</v>
      </c>
      <c r="N114" s="215" t="s">
        <v>47</v>
      </c>
      <c r="O114" s="87"/>
      <c r="P114" s="216">
        <f>O114*H114</f>
        <v>0</v>
      </c>
      <c r="Q114" s="216">
        <v>0</v>
      </c>
      <c r="R114" s="216">
        <f>Q114*H114</f>
        <v>0</v>
      </c>
      <c r="S114" s="216">
        <v>0</v>
      </c>
      <c r="T114" s="217">
        <f>S114*H114</f>
        <v>0</v>
      </c>
      <c r="U114" s="41"/>
      <c r="V114" s="41"/>
      <c r="W114" s="41"/>
      <c r="X114" s="41"/>
      <c r="Y114" s="41"/>
      <c r="Z114" s="41"/>
      <c r="AA114" s="41"/>
      <c r="AB114" s="41"/>
      <c r="AC114" s="41"/>
      <c r="AD114" s="41"/>
      <c r="AE114" s="41"/>
      <c r="AR114" s="218" t="s">
        <v>171</v>
      </c>
      <c r="AT114" s="218" t="s">
        <v>166</v>
      </c>
      <c r="AU114" s="218" t="s">
        <v>84</v>
      </c>
      <c r="AY114" s="19" t="s">
        <v>164</v>
      </c>
      <c r="BE114" s="219">
        <f>IF(N114="základní",J114,0)</f>
        <v>0</v>
      </c>
      <c r="BF114" s="219">
        <f>IF(N114="snížená",J114,0)</f>
        <v>0</v>
      </c>
      <c r="BG114" s="219">
        <f>IF(N114="zákl. přenesená",J114,0)</f>
        <v>0</v>
      </c>
      <c r="BH114" s="219">
        <f>IF(N114="sníž. přenesená",J114,0)</f>
        <v>0</v>
      </c>
      <c r="BI114" s="219">
        <f>IF(N114="nulová",J114,0)</f>
        <v>0</v>
      </c>
      <c r="BJ114" s="19" t="s">
        <v>84</v>
      </c>
      <c r="BK114" s="219">
        <f>ROUND(I114*H114,2)</f>
        <v>0</v>
      </c>
      <c r="BL114" s="19" t="s">
        <v>171</v>
      </c>
      <c r="BM114" s="218" t="s">
        <v>338</v>
      </c>
    </row>
    <row r="115" s="2" customFormat="1">
      <c r="A115" s="41"/>
      <c r="B115" s="42"/>
      <c r="C115" s="43"/>
      <c r="D115" s="227" t="s">
        <v>592</v>
      </c>
      <c r="E115" s="43"/>
      <c r="F115" s="268" t="s">
        <v>2379</v>
      </c>
      <c r="G115" s="43"/>
      <c r="H115" s="43"/>
      <c r="I115" s="222"/>
      <c r="J115" s="43"/>
      <c r="K115" s="43"/>
      <c r="L115" s="47"/>
      <c r="M115" s="223"/>
      <c r="N115" s="224"/>
      <c r="O115" s="87"/>
      <c r="P115" s="87"/>
      <c r="Q115" s="87"/>
      <c r="R115" s="87"/>
      <c r="S115" s="87"/>
      <c r="T115" s="88"/>
      <c r="U115" s="41"/>
      <c r="V115" s="41"/>
      <c r="W115" s="41"/>
      <c r="X115" s="41"/>
      <c r="Y115" s="41"/>
      <c r="Z115" s="41"/>
      <c r="AA115" s="41"/>
      <c r="AB115" s="41"/>
      <c r="AC115" s="41"/>
      <c r="AD115" s="41"/>
      <c r="AE115" s="41"/>
      <c r="AT115" s="19" t="s">
        <v>592</v>
      </c>
      <c r="AU115" s="19" t="s">
        <v>84</v>
      </c>
    </row>
    <row r="116" s="2" customFormat="1" ht="16.5" customHeight="1">
      <c r="A116" s="41"/>
      <c r="B116" s="42"/>
      <c r="C116" s="207" t="s">
        <v>258</v>
      </c>
      <c r="D116" s="207" t="s">
        <v>166</v>
      </c>
      <c r="E116" s="208" t="s">
        <v>2380</v>
      </c>
      <c r="F116" s="209" t="s">
        <v>2381</v>
      </c>
      <c r="G116" s="210" t="s">
        <v>1597</v>
      </c>
      <c r="H116" s="211">
        <v>2</v>
      </c>
      <c r="I116" s="212"/>
      <c r="J116" s="213">
        <f>ROUND(I116*H116,2)</f>
        <v>0</v>
      </c>
      <c r="K116" s="209" t="s">
        <v>32</v>
      </c>
      <c r="L116" s="47"/>
      <c r="M116" s="214" t="s">
        <v>32</v>
      </c>
      <c r="N116" s="215" t="s">
        <v>47</v>
      </c>
      <c r="O116" s="87"/>
      <c r="P116" s="216">
        <f>O116*H116</f>
        <v>0</v>
      </c>
      <c r="Q116" s="216">
        <v>0</v>
      </c>
      <c r="R116" s="216">
        <f>Q116*H116</f>
        <v>0</v>
      </c>
      <c r="S116" s="216">
        <v>0</v>
      </c>
      <c r="T116" s="217">
        <f>S116*H116</f>
        <v>0</v>
      </c>
      <c r="U116" s="41"/>
      <c r="V116" s="41"/>
      <c r="W116" s="41"/>
      <c r="X116" s="41"/>
      <c r="Y116" s="41"/>
      <c r="Z116" s="41"/>
      <c r="AA116" s="41"/>
      <c r="AB116" s="41"/>
      <c r="AC116" s="41"/>
      <c r="AD116" s="41"/>
      <c r="AE116" s="41"/>
      <c r="AR116" s="218" t="s">
        <v>171</v>
      </c>
      <c r="AT116" s="218" t="s">
        <v>166</v>
      </c>
      <c r="AU116" s="218" t="s">
        <v>84</v>
      </c>
      <c r="AY116" s="19" t="s">
        <v>164</v>
      </c>
      <c r="BE116" s="219">
        <f>IF(N116="základní",J116,0)</f>
        <v>0</v>
      </c>
      <c r="BF116" s="219">
        <f>IF(N116="snížená",J116,0)</f>
        <v>0</v>
      </c>
      <c r="BG116" s="219">
        <f>IF(N116="zákl. přenesená",J116,0)</f>
        <v>0</v>
      </c>
      <c r="BH116" s="219">
        <f>IF(N116="sníž. přenesená",J116,0)</f>
        <v>0</v>
      </c>
      <c r="BI116" s="219">
        <f>IF(N116="nulová",J116,0)</f>
        <v>0</v>
      </c>
      <c r="BJ116" s="19" t="s">
        <v>84</v>
      </c>
      <c r="BK116" s="219">
        <f>ROUND(I116*H116,2)</f>
        <v>0</v>
      </c>
      <c r="BL116" s="19" t="s">
        <v>171</v>
      </c>
      <c r="BM116" s="218" t="s">
        <v>350</v>
      </c>
    </row>
    <row r="117" s="2" customFormat="1">
      <c r="A117" s="41"/>
      <c r="B117" s="42"/>
      <c r="C117" s="43"/>
      <c r="D117" s="227" t="s">
        <v>592</v>
      </c>
      <c r="E117" s="43"/>
      <c r="F117" s="268" t="s">
        <v>2382</v>
      </c>
      <c r="G117" s="43"/>
      <c r="H117" s="43"/>
      <c r="I117" s="222"/>
      <c r="J117" s="43"/>
      <c r="K117" s="43"/>
      <c r="L117" s="47"/>
      <c r="M117" s="223"/>
      <c r="N117" s="224"/>
      <c r="O117" s="87"/>
      <c r="P117" s="87"/>
      <c r="Q117" s="87"/>
      <c r="R117" s="87"/>
      <c r="S117" s="87"/>
      <c r="T117" s="88"/>
      <c r="U117" s="41"/>
      <c r="V117" s="41"/>
      <c r="W117" s="41"/>
      <c r="X117" s="41"/>
      <c r="Y117" s="41"/>
      <c r="Z117" s="41"/>
      <c r="AA117" s="41"/>
      <c r="AB117" s="41"/>
      <c r="AC117" s="41"/>
      <c r="AD117" s="41"/>
      <c r="AE117" s="41"/>
      <c r="AT117" s="19" t="s">
        <v>592</v>
      </c>
      <c r="AU117" s="19" t="s">
        <v>84</v>
      </c>
    </row>
    <row r="118" s="2" customFormat="1" ht="16.5" customHeight="1">
      <c r="A118" s="41"/>
      <c r="B118" s="42"/>
      <c r="C118" s="207" t="s">
        <v>265</v>
      </c>
      <c r="D118" s="207" t="s">
        <v>166</v>
      </c>
      <c r="E118" s="208" t="s">
        <v>2383</v>
      </c>
      <c r="F118" s="209" t="s">
        <v>2384</v>
      </c>
      <c r="G118" s="210" t="s">
        <v>1597</v>
      </c>
      <c r="H118" s="211">
        <v>1</v>
      </c>
      <c r="I118" s="212"/>
      <c r="J118" s="213">
        <f>ROUND(I118*H118,2)</f>
        <v>0</v>
      </c>
      <c r="K118" s="209" t="s">
        <v>32</v>
      </c>
      <c r="L118" s="47"/>
      <c r="M118" s="214" t="s">
        <v>32</v>
      </c>
      <c r="N118" s="215" t="s">
        <v>47</v>
      </c>
      <c r="O118" s="87"/>
      <c r="P118" s="216">
        <f>O118*H118</f>
        <v>0</v>
      </c>
      <c r="Q118" s="216">
        <v>0</v>
      </c>
      <c r="R118" s="216">
        <f>Q118*H118</f>
        <v>0</v>
      </c>
      <c r="S118" s="216">
        <v>0</v>
      </c>
      <c r="T118" s="217">
        <f>S118*H118</f>
        <v>0</v>
      </c>
      <c r="U118" s="41"/>
      <c r="V118" s="41"/>
      <c r="W118" s="41"/>
      <c r="X118" s="41"/>
      <c r="Y118" s="41"/>
      <c r="Z118" s="41"/>
      <c r="AA118" s="41"/>
      <c r="AB118" s="41"/>
      <c r="AC118" s="41"/>
      <c r="AD118" s="41"/>
      <c r="AE118" s="41"/>
      <c r="AR118" s="218" t="s">
        <v>171</v>
      </c>
      <c r="AT118" s="218" t="s">
        <v>166</v>
      </c>
      <c r="AU118" s="218" t="s">
        <v>84</v>
      </c>
      <c r="AY118" s="19" t="s">
        <v>164</v>
      </c>
      <c r="BE118" s="219">
        <f>IF(N118="základní",J118,0)</f>
        <v>0</v>
      </c>
      <c r="BF118" s="219">
        <f>IF(N118="snížená",J118,0)</f>
        <v>0</v>
      </c>
      <c r="BG118" s="219">
        <f>IF(N118="zákl. přenesená",J118,0)</f>
        <v>0</v>
      </c>
      <c r="BH118" s="219">
        <f>IF(N118="sníž. přenesená",J118,0)</f>
        <v>0</v>
      </c>
      <c r="BI118" s="219">
        <f>IF(N118="nulová",J118,0)</f>
        <v>0</v>
      </c>
      <c r="BJ118" s="19" t="s">
        <v>84</v>
      </c>
      <c r="BK118" s="219">
        <f>ROUND(I118*H118,2)</f>
        <v>0</v>
      </c>
      <c r="BL118" s="19" t="s">
        <v>171</v>
      </c>
      <c r="BM118" s="218" t="s">
        <v>358</v>
      </c>
    </row>
    <row r="119" s="2" customFormat="1">
      <c r="A119" s="41"/>
      <c r="B119" s="42"/>
      <c r="C119" s="43"/>
      <c r="D119" s="227" t="s">
        <v>592</v>
      </c>
      <c r="E119" s="43"/>
      <c r="F119" s="268" t="s">
        <v>2385</v>
      </c>
      <c r="G119" s="43"/>
      <c r="H119" s="43"/>
      <c r="I119" s="222"/>
      <c r="J119" s="43"/>
      <c r="K119" s="43"/>
      <c r="L119" s="47"/>
      <c r="M119" s="223"/>
      <c r="N119" s="224"/>
      <c r="O119" s="87"/>
      <c r="P119" s="87"/>
      <c r="Q119" s="87"/>
      <c r="R119" s="87"/>
      <c r="S119" s="87"/>
      <c r="T119" s="88"/>
      <c r="U119" s="41"/>
      <c r="V119" s="41"/>
      <c r="W119" s="41"/>
      <c r="X119" s="41"/>
      <c r="Y119" s="41"/>
      <c r="Z119" s="41"/>
      <c r="AA119" s="41"/>
      <c r="AB119" s="41"/>
      <c r="AC119" s="41"/>
      <c r="AD119" s="41"/>
      <c r="AE119" s="41"/>
      <c r="AT119" s="19" t="s">
        <v>592</v>
      </c>
      <c r="AU119" s="19" t="s">
        <v>84</v>
      </c>
    </row>
    <row r="120" s="2" customFormat="1" ht="16.5" customHeight="1">
      <c r="A120" s="41"/>
      <c r="B120" s="42"/>
      <c r="C120" s="207" t="s">
        <v>272</v>
      </c>
      <c r="D120" s="207" t="s">
        <v>166</v>
      </c>
      <c r="E120" s="208" t="s">
        <v>2386</v>
      </c>
      <c r="F120" s="209" t="s">
        <v>2387</v>
      </c>
      <c r="G120" s="210" t="s">
        <v>1597</v>
      </c>
      <c r="H120" s="211">
        <v>2</v>
      </c>
      <c r="I120" s="212"/>
      <c r="J120" s="213">
        <f>ROUND(I120*H120,2)</f>
        <v>0</v>
      </c>
      <c r="K120" s="209" t="s">
        <v>32</v>
      </c>
      <c r="L120" s="47"/>
      <c r="M120" s="214" t="s">
        <v>32</v>
      </c>
      <c r="N120" s="215" t="s">
        <v>47</v>
      </c>
      <c r="O120" s="87"/>
      <c r="P120" s="216">
        <f>O120*H120</f>
        <v>0</v>
      </c>
      <c r="Q120" s="216">
        <v>0</v>
      </c>
      <c r="R120" s="216">
        <f>Q120*H120</f>
        <v>0</v>
      </c>
      <c r="S120" s="216">
        <v>0</v>
      </c>
      <c r="T120" s="217">
        <f>S120*H120</f>
        <v>0</v>
      </c>
      <c r="U120" s="41"/>
      <c r="V120" s="41"/>
      <c r="W120" s="41"/>
      <c r="X120" s="41"/>
      <c r="Y120" s="41"/>
      <c r="Z120" s="41"/>
      <c r="AA120" s="41"/>
      <c r="AB120" s="41"/>
      <c r="AC120" s="41"/>
      <c r="AD120" s="41"/>
      <c r="AE120" s="41"/>
      <c r="AR120" s="218" t="s">
        <v>171</v>
      </c>
      <c r="AT120" s="218" t="s">
        <v>166</v>
      </c>
      <c r="AU120" s="218" t="s">
        <v>84</v>
      </c>
      <c r="AY120" s="19" t="s">
        <v>164</v>
      </c>
      <c r="BE120" s="219">
        <f>IF(N120="základní",J120,0)</f>
        <v>0</v>
      </c>
      <c r="BF120" s="219">
        <f>IF(N120="snížená",J120,0)</f>
        <v>0</v>
      </c>
      <c r="BG120" s="219">
        <f>IF(N120="zákl. přenesená",J120,0)</f>
        <v>0</v>
      </c>
      <c r="BH120" s="219">
        <f>IF(N120="sníž. přenesená",J120,0)</f>
        <v>0</v>
      </c>
      <c r="BI120" s="219">
        <f>IF(N120="nulová",J120,0)</f>
        <v>0</v>
      </c>
      <c r="BJ120" s="19" t="s">
        <v>84</v>
      </c>
      <c r="BK120" s="219">
        <f>ROUND(I120*H120,2)</f>
        <v>0</v>
      </c>
      <c r="BL120" s="19" t="s">
        <v>171</v>
      </c>
      <c r="BM120" s="218" t="s">
        <v>370</v>
      </c>
    </row>
    <row r="121" s="2" customFormat="1">
      <c r="A121" s="41"/>
      <c r="B121" s="42"/>
      <c r="C121" s="43"/>
      <c r="D121" s="227" t="s">
        <v>592</v>
      </c>
      <c r="E121" s="43"/>
      <c r="F121" s="268" t="s">
        <v>2388</v>
      </c>
      <c r="G121" s="43"/>
      <c r="H121" s="43"/>
      <c r="I121" s="222"/>
      <c r="J121" s="43"/>
      <c r="K121" s="43"/>
      <c r="L121" s="47"/>
      <c r="M121" s="223"/>
      <c r="N121" s="224"/>
      <c r="O121" s="87"/>
      <c r="P121" s="87"/>
      <c r="Q121" s="87"/>
      <c r="R121" s="87"/>
      <c r="S121" s="87"/>
      <c r="T121" s="88"/>
      <c r="U121" s="41"/>
      <c r="V121" s="41"/>
      <c r="W121" s="41"/>
      <c r="X121" s="41"/>
      <c r="Y121" s="41"/>
      <c r="Z121" s="41"/>
      <c r="AA121" s="41"/>
      <c r="AB121" s="41"/>
      <c r="AC121" s="41"/>
      <c r="AD121" s="41"/>
      <c r="AE121" s="41"/>
      <c r="AT121" s="19" t="s">
        <v>592</v>
      </c>
      <c r="AU121" s="19" t="s">
        <v>84</v>
      </c>
    </row>
    <row r="122" s="2" customFormat="1" ht="16.5" customHeight="1">
      <c r="A122" s="41"/>
      <c r="B122" s="42"/>
      <c r="C122" s="207" t="s">
        <v>284</v>
      </c>
      <c r="D122" s="207" t="s">
        <v>166</v>
      </c>
      <c r="E122" s="208" t="s">
        <v>2389</v>
      </c>
      <c r="F122" s="209" t="s">
        <v>2390</v>
      </c>
      <c r="G122" s="210" t="s">
        <v>1597</v>
      </c>
      <c r="H122" s="211">
        <v>1</v>
      </c>
      <c r="I122" s="212"/>
      <c r="J122" s="213">
        <f>ROUND(I122*H122,2)</f>
        <v>0</v>
      </c>
      <c r="K122" s="209" t="s">
        <v>32</v>
      </c>
      <c r="L122" s="47"/>
      <c r="M122" s="214" t="s">
        <v>32</v>
      </c>
      <c r="N122" s="215" t="s">
        <v>47</v>
      </c>
      <c r="O122" s="87"/>
      <c r="P122" s="216">
        <f>O122*H122</f>
        <v>0</v>
      </c>
      <c r="Q122" s="216">
        <v>0</v>
      </c>
      <c r="R122" s="216">
        <f>Q122*H122</f>
        <v>0</v>
      </c>
      <c r="S122" s="216">
        <v>0</v>
      </c>
      <c r="T122" s="217">
        <f>S122*H122</f>
        <v>0</v>
      </c>
      <c r="U122" s="41"/>
      <c r="V122" s="41"/>
      <c r="W122" s="41"/>
      <c r="X122" s="41"/>
      <c r="Y122" s="41"/>
      <c r="Z122" s="41"/>
      <c r="AA122" s="41"/>
      <c r="AB122" s="41"/>
      <c r="AC122" s="41"/>
      <c r="AD122" s="41"/>
      <c r="AE122" s="41"/>
      <c r="AR122" s="218" t="s">
        <v>171</v>
      </c>
      <c r="AT122" s="218" t="s">
        <v>166</v>
      </c>
      <c r="AU122" s="218" t="s">
        <v>84</v>
      </c>
      <c r="AY122" s="19" t="s">
        <v>164</v>
      </c>
      <c r="BE122" s="219">
        <f>IF(N122="základní",J122,0)</f>
        <v>0</v>
      </c>
      <c r="BF122" s="219">
        <f>IF(N122="snížená",J122,0)</f>
        <v>0</v>
      </c>
      <c r="BG122" s="219">
        <f>IF(N122="zákl. přenesená",J122,0)</f>
        <v>0</v>
      </c>
      <c r="BH122" s="219">
        <f>IF(N122="sníž. přenesená",J122,0)</f>
        <v>0</v>
      </c>
      <c r="BI122" s="219">
        <f>IF(N122="nulová",J122,0)</f>
        <v>0</v>
      </c>
      <c r="BJ122" s="19" t="s">
        <v>84</v>
      </c>
      <c r="BK122" s="219">
        <f>ROUND(I122*H122,2)</f>
        <v>0</v>
      </c>
      <c r="BL122" s="19" t="s">
        <v>171</v>
      </c>
      <c r="BM122" s="218" t="s">
        <v>383</v>
      </c>
    </row>
    <row r="123" s="2" customFormat="1" ht="16.5" customHeight="1">
      <c r="A123" s="41"/>
      <c r="B123" s="42"/>
      <c r="C123" s="207" t="s">
        <v>289</v>
      </c>
      <c r="D123" s="207" t="s">
        <v>166</v>
      </c>
      <c r="E123" s="208" t="s">
        <v>2391</v>
      </c>
      <c r="F123" s="209" t="s">
        <v>2392</v>
      </c>
      <c r="G123" s="210" t="s">
        <v>1597</v>
      </c>
      <c r="H123" s="211">
        <v>2</v>
      </c>
      <c r="I123" s="212"/>
      <c r="J123" s="213">
        <f>ROUND(I123*H123,2)</f>
        <v>0</v>
      </c>
      <c r="K123" s="209" t="s">
        <v>32</v>
      </c>
      <c r="L123" s="47"/>
      <c r="M123" s="214" t="s">
        <v>32</v>
      </c>
      <c r="N123" s="215" t="s">
        <v>47</v>
      </c>
      <c r="O123" s="87"/>
      <c r="P123" s="216">
        <f>O123*H123</f>
        <v>0</v>
      </c>
      <c r="Q123" s="216">
        <v>0</v>
      </c>
      <c r="R123" s="216">
        <f>Q123*H123</f>
        <v>0</v>
      </c>
      <c r="S123" s="216">
        <v>0</v>
      </c>
      <c r="T123" s="217">
        <f>S123*H123</f>
        <v>0</v>
      </c>
      <c r="U123" s="41"/>
      <c r="V123" s="41"/>
      <c r="W123" s="41"/>
      <c r="X123" s="41"/>
      <c r="Y123" s="41"/>
      <c r="Z123" s="41"/>
      <c r="AA123" s="41"/>
      <c r="AB123" s="41"/>
      <c r="AC123" s="41"/>
      <c r="AD123" s="41"/>
      <c r="AE123" s="41"/>
      <c r="AR123" s="218" t="s">
        <v>171</v>
      </c>
      <c r="AT123" s="218" t="s">
        <v>166</v>
      </c>
      <c r="AU123" s="218" t="s">
        <v>84</v>
      </c>
      <c r="AY123" s="19" t="s">
        <v>164</v>
      </c>
      <c r="BE123" s="219">
        <f>IF(N123="základní",J123,0)</f>
        <v>0</v>
      </c>
      <c r="BF123" s="219">
        <f>IF(N123="snížená",J123,0)</f>
        <v>0</v>
      </c>
      <c r="BG123" s="219">
        <f>IF(N123="zákl. přenesená",J123,0)</f>
        <v>0</v>
      </c>
      <c r="BH123" s="219">
        <f>IF(N123="sníž. přenesená",J123,0)</f>
        <v>0</v>
      </c>
      <c r="BI123" s="219">
        <f>IF(N123="nulová",J123,0)</f>
        <v>0</v>
      </c>
      <c r="BJ123" s="19" t="s">
        <v>84</v>
      </c>
      <c r="BK123" s="219">
        <f>ROUND(I123*H123,2)</f>
        <v>0</v>
      </c>
      <c r="BL123" s="19" t="s">
        <v>171</v>
      </c>
      <c r="BM123" s="218" t="s">
        <v>397</v>
      </c>
    </row>
    <row r="124" s="2" customFormat="1" ht="16.5" customHeight="1">
      <c r="A124" s="41"/>
      <c r="B124" s="42"/>
      <c r="C124" s="207" t="s">
        <v>295</v>
      </c>
      <c r="D124" s="207" t="s">
        <v>166</v>
      </c>
      <c r="E124" s="208" t="s">
        <v>2391</v>
      </c>
      <c r="F124" s="209" t="s">
        <v>2392</v>
      </c>
      <c r="G124" s="210" t="s">
        <v>1597</v>
      </c>
      <c r="H124" s="211">
        <v>2</v>
      </c>
      <c r="I124" s="212"/>
      <c r="J124" s="213">
        <f>ROUND(I124*H124,2)</f>
        <v>0</v>
      </c>
      <c r="K124" s="209" t="s">
        <v>32</v>
      </c>
      <c r="L124" s="47"/>
      <c r="M124" s="214" t="s">
        <v>32</v>
      </c>
      <c r="N124" s="215" t="s">
        <v>47</v>
      </c>
      <c r="O124" s="87"/>
      <c r="P124" s="216">
        <f>O124*H124</f>
        <v>0</v>
      </c>
      <c r="Q124" s="216">
        <v>0</v>
      </c>
      <c r="R124" s="216">
        <f>Q124*H124</f>
        <v>0</v>
      </c>
      <c r="S124" s="216">
        <v>0</v>
      </c>
      <c r="T124" s="217">
        <f>S124*H124</f>
        <v>0</v>
      </c>
      <c r="U124" s="41"/>
      <c r="V124" s="41"/>
      <c r="W124" s="41"/>
      <c r="X124" s="41"/>
      <c r="Y124" s="41"/>
      <c r="Z124" s="41"/>
      <c r="AA124" s="41"/>
      <c r="AB124" s="41"/>
      <c r="AC124" s="41"/>
      <c r="AD124" s="41"/>
      <c r="AE124" s="41"/>
      <c r="AR124" s="218" t="s">
        <v>171</v>
      </c>
      <c r="AT124" s="218" t="s">
        <v>166</v>
      </c>
      <c r="AU124" s="218" t="s">
        <v>84</v>
      </c>
      <c r="AY124" s="19" t="s">
        <v>164</v>
      </c>
      <c r="BE124" s="219">
        <f>IF(N124="základní",J124,0)</f>
        <v>0</v>
      </c>
      <c r="BF124" s="219">
        <f>IF(N124="snížená",J124,0)</f>
        <v>0</v>
      </c>
      <c r="BG124" s="219">
        <f>IF(N124="zákl. přenesená",J124,0)</f>
        <v>0</v>
      </c>
      <c r="BH124" s="219">
        <f>IF(N124="sníž. přenesená",J124,0)</f>
        <v>0</v>
      </c>
      <c r="BI124" s="219">
        <f>IF(N124="nulová",J124,0)</f>
        <v>0</v>
      </c>
      <c r="BJ124" s="19" t="s">
        <v>84</v>
      </c>
      <c r="BK124" s="219">
        <f>ROUND(I124*H124,2)</f>
        <v>0</v>
      </c>
      <c r="BL124" s="19" t="s">
        <v>171</v>
      </c>
      <c r="BM124" s="218" t="s">
        <v>407</v>
      </c>
    </row>
    <row r="125" s="2" customFormat="1" ht="16.5" customHeight="1">
      <c r="A125" s="41"/>
      <c r="B125" s="42"/>
      <c r="C125" s="207" t="s">
        <v>301</v>
      </c>
      <c r="D125" s="207" t="s">
        <v>166</v>
      </c>
      <c r="E125" s="208" t="s">
        <v>2393</v>
      </c>
      <c r="F125" s="209" t="s">
        <v>2394</v>
      </c>
      <c r="G125" s="210" t="s">
        <v>1597</v>
      </c>
      <c r="H125" s="211">
        <v>2</v>
      </c>
      <c r="I125" s="212"/>
      <c r="J125" s="213">
        <f>ROUND(I125*H125,2)</f>
        <v>0</v>
      </c>
      <c r="K125" s="209" t="s">
        <v>32</v>
      </c>
      <c r="L125" s="47"/>
      <c r="M125" s="214" t="s">
        <v>32</v>
      </c>
      <c r="N125" s="215" t="s">
        <v>47</v>
      </c>
      <c r="O125" s="87"/>
      <c r="P125" s="216">
        <f>O125*H125</f>
        <v>0</v>
      </c>
      <c r="Q125" s="216">
        <v>0</v>
      </c>
      <c r="R125" s="216">
        <f>Q125*H125</f>
        <v>0</v>
      </c>
      <c r="S125" s="216">
        <v>0</v>
      </c>
      <c r="T125" s="217">
        <f>S125*H125</f>
        <v>0</v>
      </c>
      <c r="U125" s="41"/>
      <c r="V125" s="41"/>
      <c r="W125" s="41"/>
      <c r="X125" s="41"/>
      <c r="Y125" s="41"/>
      <c r="Z125" s="41"/>
      <c r="AA125" s="41"/>
      <c r="AB125" s="41"/>
      <c r="AC125" s="41"/>
      <c r="AD125" s="41"/>
      <c r="AE125" s="41"/>
      <c r="AR125" s="218" t="s">
        <v>171</v>
      </c>
      <c r="AT125" s="218" t="s">
        <v>166</v>
      </c>
      <c r="AU125" s="218" t="s">
        <v>84</v>
      </c>
      <c r="AY125" s="19" t="s">
        <v>164</v>
      </c>
      <c r="BE125" s="219">
        <f>IF(N125="základní",J125,0)</f>
        <v>0</v>
      </c>
      <c r="BF125" s="219">
        <f>IF(N125="snížená",J125,0)</f>
        <v>0</v>
      </c>
      <c r="BG125" s="219">
        <f>IF(N125="zákl. přenesená",J125,0)</f>
        <v>0</v>
      </c>
      <c r="BH125" s="219">
        <f>IF(N125="sníž. přenesená",J125,0)</f>
        <v>0</v>
      </c>
      <c r="BI125" s="219">
        <f>IF(N125="nulová",J125,0)</f>
        <v>0</v>
      </c>
      <c r="BJ125" s="19" t="s">
        <v>84</v>
      </c>
      <c r="BK125" s="219">
        <f>ROUND(I125*H125,2)</f>
        <v>0</v>
      </c>
      <c r="BL125" s="19" t="s">
        <v>171</v>
      </c>
      <c r="BM125" s="218" t="s">
        <v>418</v>
      </c>
    </row>
    <row r="126" s="2" customFormat="1">
      <c r="A126" s="41"/>
      <c r="B126" s="42"/>
      <c r="C126" s="43"/>
      <c r="D126" s="227" t="s">
        <v>592</v>
      </c>
      <c r="E126" s="43"/>
      <c r="F126" s="268" t="s">
        <v>2395</v>
      </c>
      <c r="G126" s="43"/>
      <c r="H126" s="43"/>
      <c r="I126" s="222"/>
      <c r="J126" s="43"/>
      <c r="K126" s="43"/>
      <c r="L126" s="47"/>
      <c r="M126" s="223"/>
      <c r="N126" s="224"/>
      <c r="O126" s="87"/>
      <c r="P126" s="87"/>
      <c r="Q126" s="87"/>
      <c r="R126" s="87"/>
      <c r="S126" s="87"/>
      <c r="T126" s="88"/>
      <c r="U126" s="41"/>
      <c r="V126" s="41"/>
      <c r="W126" s="41"/>
      <c r="X126" s="41"/>
      <c r="Y126" s="41"/>
      <c r="Z126" s="41"/>
      <c r="AA126" s="41"/>
      <c r="AB126" s="41"/>
      <c r="AC126" s="41"/>
      <c r="AD126" s="41"/>
      <c r="AE126" s="41"/>
      <c r="AT126" s="19" t="s">
        <v>592</v>
      </c>
      <c r="AU126" s="19" t="s">
        <v>84</v>
      </c>
    </row>
    <row r="127" s="2" customFormat="1" ht="16.5" customHeight="1">
      <c r="A127" s="41"/>
      <c r="B127" s="42"/>
      <c r="C127" s="207" t="s">
        <v>7</v>
      </c>
      <c r="D127" s="207" t="s">
        <v>166</v>
      </c>
      <c r="E127" s="208" t="s">
        <v>2396</v>
      </c>
      <c r="F127" s="209" t="s">
        <v>2397</v>
      </c>
      <c r="G127" s="210" t="s">
        <v>2351</v>
      </c>
      <c r="H127" s="211">
        <v>1</v>
      </c>
      <c r="I127" s="212"/>
      <c r="J127" s="213">
        <f>ROUND(I127*H127,2)</f>
        <v>0</v>
      </c>
      <c r="K127" s="209" t="s">
        <v>32</v>
      </c>
      <c r="L127" s="47"/>
      <c r="M127" s="214" t="s">
        <v>32</v>
      </c>
      <c r="N127" s="215" t="s">
        <v>47</v>
      </c>
      <c r="O127" s="87"/>
      <c r="P127" s="216">
        <f>O127*H127</f>
        <v>0</v>
      </c>
      <c r="Q127" s="216">
        <v>0</v>
      </c>
      <c r="R127" s="216">
        <f>Q127*H127</f>
        <v>0</v>
      </c>
      <c r="S127" s="216">
        <v>0</v>
      </c>
      <c r="T127" s="217">
        <f>S127*H127</f>
        <v>0</v>
      </c>
      <c r="U127" s="41"/>
      <c r="V127" s="41"/>
      <c r="W127" s="41"/>
      <c r="X127" s="41"/>
      <c r="Y127" s="41"/>
      <c r="Z127" s="41"/>
      <c r="AA127" s="41"/>
      <c r="AB127" s="41"/>
      <c r="AC127" s="41"/>
      <c r="AD127" s="41"/>
      <c r="AE127" s="41"/>
      <c r="AR127" s="218" t="s">
        <v>171</v>
      </c>
      <c r="AT127" s="218" t="s">
        <v>166</v>
      </c>
      <c r="AU127" s="218" t="s">
        <v>84</v>
      </c>
      <c r="AY127" s="19" t="s">
        <v>164</v>
      </c>
      <c r="BE127" s="219">
        <f>IF(N127="základní",J127,0)</f>
        <v>0</v>
      </c>
      <c r="BF127" s="219">
        <f>IF(N127="snížená",J127,0)</f>
        <v>0</v>
      </c>
      <c r="BG127" s="219">
        <f>IF(N127="zákl. přenesená",J127,0)</f>
        <v>0</v>
      </c>
      <c r="BH127" s="219">
        <f>IF(N127="sníž. přenesená",J127,0)</f>
        <v>0</v>
      </c>
      <c r="BI127" s="219">
        <f>IF(N127="nulová",J127,0)</f>
        <v>0</v>
      </c>
      <c r="BJ127" s="19" t="s">
        <v>84</v>
      </c>
      <c r="BK127" s="219">
        <f>ROUND(I127*H127,2)</f>
        <v>0</v>
      </c>
      <c r="BL127" s="19" t="s">
        <v>171</v>
      </c>
      <c r="BM127" s="218" t="s">
        <v>445</v>
      </c>
    </row>
    <row r="128" s="2" customFormat="1" ht="16.5" customHeight="1">
      <c r="A128" s="41"/>
      <c r="B128" s="42"/>
      <c r="C128" s="207" t="s">
        <v>313</v>
      </c>
      <c r="D128" s="207" t="s">
        <v>166</v>
      </c>
      <c r="E128" s="208" t="s">
        <v>2398</v>
      </c>
      <c r="F128" s="209" t="s">
        <v>2399</v>
      </c>
      <c r="G128" s="210" t="s">
        <v>2351</v>
      </c>
      <c r="H128" s="211">
        <v>4</v>
      </c>
      <c r="I128" s="212"/>
      <c r="J128" s="213">
        <f>ROUND(I128*H128,2)</f>
        <v>0</v>
      </c>
      <c r="K128" s="209" t="s">
        <v>32</v>
      </c>
      <c r="L128" s="47"/>
      <c r="M128" s="214" t="s">
        <v>32</v>
      </c>
      <c r="N128" s="215" t="s">
        <v>47</v>
      </c>
      <c r="O128" s="87"/>
      <c r="P128" s="216">
        <f>O128*H128</f>
        <v>0</v>
      </c>
      <c r="Q128" s="216">
        <v>0</v>
      </c>
      <c r="R128" s="216">
        <f>Q128*H128</f>
        <v>0</v>
      </c>
      <c r="S128" s="216">
        <v>0</v>
      </c>
      <c r="T128" s="217">
        <f>S128*H128</f>
        <v>0</v>
      </c>
      <c r="U128" s="41"/>
      <c r="V128" s="41"/>
      <c r="W128" s="41"/>
      <c r="X128" s="41"/>
      <c r="Y128" s="41"/>
      <c r="Z128" s="41"/>
      <c r="AA128" s="41"/>
      <c r="AB128" s="41"/>
      <c r="AC128" s="41"/>
      <c r="AD128" s="41"/>
      <c r="AE128" s="41"/>
      <c r="AR128" s="218" t="s">
        <v>171</v>
      </c>
      <c r="AT128" s="218" t="s">
        <v>166</v>
      </c>
      <c r="AU128" s="218" t="s">
        <v>84</v>
      </c>
      <c r="AY128" s="19" t="s">
        <v>164</v>
      </c>
      <c r="BE128" s="219">
        <f>IF(N128="základní",J128,0)</f>
        <v>0</v>
      </c>
      <c r="BF128" s="219">
        <f>IF(N128="snížená",J128,0)</f>
        <v>0</v>
      </c>
      <c r="BG128" s="219">
        <f>IF(N128="zákl. přenesená",J128,0)</f>
        <v>0</v>
      </c>
      <c r="BH128" s="219">
        <f>IF(N128="sníž. přenesená",J128,0)</f>
        <v>0</v>
      </c>
      <c r="BI128" s="219">
        <f>IF(N128="nulová",J128,0)</f>
        <v>0</v>
      </c>
      <c r="BJ128" s="19" t="s">
        <v>84</v>
      </c>
      <c r="BK128" s="219">
        <f>ROUND(I128*H128,2)</f>
        <v>0</v>
      </c>
      <c r="BL128" s="19" t="s">
        <v>171</v>
      </c>
      <c r="BM128" s="218" t="s">
        <v>453</v>
      </c>
    </row>
    <row r="129" s="2" customFormat="1" ht="16.5" customHeight="1">
      <c r="A129" s="41"/>
      <c r="B129" s="42"/>
      <c r="C129" s="207" t="s">
        <v>321</v>
      </c>
      <c r="D129" s="207" t="s">
        <v>166</v>
      </c>
      <c r="E129" s="208" t="s">
        <v>2400</v>
      </c>
      <c r="F129" s="209" t="s">
        <v>2401</v>
      </c>
      <c r="G129" s="210" t="s">
        <v>2351</v>
      </c>
      <c r="H129" s="211">
        <v>13</v>
      </c>
      <c r="I129" s="212"/>
      <c r="J129" s="213">
        <f>ROUND(I129*H129,2)</f>
        <v>0</v>
      </c>
      <c r="K129" s="209" t="s">
        <v>32</v>
      </c>
      <c r="L129" s="47"/>
      <c r="M129" s="214" t="s">
        <v>32</v>
      </c>
      <c r="N129" s="215" t="s">
        <v>47</v>
      </c>
      <c r="O129" s="87"/>
      <c r="P129" s="216">
        <f>O129*H129</f>
        <v>0</v>
      </c>
      <c r="Q129" s="216">
        <v>0</v>
      </c>
      <c r="R129" s="216">
        <f>Q129*H129</f>
        <v>0</v>
      </c>
      <c r="S129" s="216">
        <v>0</v>
      </c>
      <c r="T129" s="217">
        <f>S129*H129</f>
        <v>0</v>
      </c>
      <c r="U129" s="41"/>
      <c r="V129" s="41"/>
      <c r="W129" s="41"/>
      <c r="X129" s="41"/>
      <c r="Y129" s="41"/>
      <c r="Z129" s="41"/>
      <c r="AA129" s="41"/>
      <c r="AB129" s="41"/>
      <c r="AC129" s="41"/>
      <c r="AD129" s="41"/>
      <c r="AE129" s="41"/>
      <c r="AR129" s="218" t="s">
        <v>171</v>
      </c>
      <c r="AT129" s="218" t="s">
        <v>166</v>
      </c>
      <c r="AU129" s="218" t="s">
        <v>84</v>
      </c>
      <c r="AY129" s="19" t="s">
        <v>164</v>
      </c>
      <c r="BE129" s="219">
        <f>IF(N129="základní",J129,0)</f>
        <v>0</v>
      </c>
      <c r="BF129" s="219">
        <f>IF(N129="snížená",J129,0)</f>
        <v>0</v>
      </c>
      <c r="BG129" s="219">
        <f>IF(N129="zákl. přenesená",J129,0)</f>
        <v>0</v>
      </c>
      <c r="BH129" s="219">
        <f>IF(N129="sníž. přenesená",J129,0)</f>
        <v>0</v>
      </c>
      <c r="BI129" s="219">
        <f>IF(N129="nulová",J129,0)</f>
        <v>0</v>
      </c>
      <c r="BJ129" s="19" t="s">
        <v>84</v>
      </c>
      <c r="BK129" s="219">
        <f>ROUND(I129*H129,2)</f>
        <v>0</v>
      </c>
      <c r="BL129" s="19" t="s">
        <v>171</v>
      </c>
      <c r="BM129" s="218" t="s">
        <v>462</v>
      </c>
    </row>
    <row r="130" s="2" customFormat="1" ht="16.5" customHeight="1">
      <c r="A130" s="41"/>
      <c r="B130" s="42"/>
      <c r="C130" s="207" t="s">
        <v>326</v>
      </c>
      <c r="D130" s="207" t="s">
        <v>166</v>
      </c>
      <c r="E130" s="208" t="s">
        <v>2402</v>
      </c>
      <c r="F130" s="209" t="s">
        <v>2403</v>
      </c>
      <c r="G130" s="210" t="s">
        <v>2351</v>
      </c>
      <c r="H130" s="211">
        <v>15</v>
      </c>
      <c r="I130" s="212"/>
      <c r="J130" s="213">
        <f>ROUND(I130*H130,2)</f>
        <v>0</v>
      </c>
      <c r="K130" s="209" t="s">
        <v>32</v>
      </c>
      <c r="L130" s="47"/>
      <c r="M130" s="214" t="s">
        <v>32</v>
      </c>
      <c r="N130" s="215" t="s">
        <v>47</v>
      </c>
      <c r="O130" s="87"/>
      <c r="P130" s="216">
        <f>O130*H130</f>
        <v>0</v>
      </c>
      <c r="Q130" s="216">
        <v>0</v>
      </c>
      <c r="R130" s="216">
        <f>Q130*H130</f>
        <v>0</v>
      </c>
      <c r="S130" s="216">
        <v>0</v>
      </c>
      <c r="T130" s="217">
        <f>S130*H130</f>
        <v>0</v>
      </c>
      <c r="U130" s="41"/>
      <c r="V130" s="41"/>
      <c r="W130" s="41"/>
      <c r="X130" s="41"/>
      <c r="Y130" s="41"/>
      <c r="Z130" s="41"/>
      <c r="AA130" s="41"/>
      <c r="AB130" s="41"/>
      <c r="AC130" s="41"/>
      <c r="AD130" s="41"/>
      <c r="AE130" s="41"/>
      <c r="AR130" s="218" t="s">
        <v>171</v>
      </c>
      <c r="AT130" s="218" t="s">
        <v>166</v>
      </c>
      <c r="AU130" s="218" t="s">
        <v>84</v>
      </c>
      <c r="AY130" s="19" t="s">
        <v>164</v>
      </c>
      <c r="BE130" s="219">
        <f>IF(N130="základní",J130,0)</f>
        <v>0</v>
      </c>
      <c r="BF130" s="219">
        <f>IF(N130="snížená",J130,0)</f>
        <v>0</v>
      </c>
      <c r="BG130" s="219">
        <f>IF(N130="zákl. přenesená",J130,0)</f>
        <v>0</v>
      </c>
      <c r="BH130" s="219">
        <f>IF(N130="sníž. přenesená",J130,0)</f>
        <v>0</v>
      </c>
      <c r="BI130" s="219">
        <f>IF(N130="nulová",J130,0)</f>
        <v>0</v>
      </c>
      <c r="BJ130" s="19" t="s">
        <v>84</v>
      </c>
      <c r="BK130" s="219">
        <f>ROUND(I130*H130,2)</f>
        <v>0</v>
      </c>
      <c r="BL130" s="19" t="s">
        <v>171</v>
      </c>
      <c r="BM130" s="218" t="s">
        <v>477</v>
      </c>
    </row>
    <row r="131" s="2" customFormat="1" ht="16.5" customHeight="1">
      <c r="A131" s="41"/>
      <c r="B131" s="42"/>
      <c r="C131" s="207" t="s">
        <v>332</v>
      </c>
      <c r="D131" s="207" t="s">
        <v>166</v>
      </c>
      <c r="E131" s="208" t="s">
        <v>2404</v>
      </c>
      <c r="F131" s="209" t="s">
        <v>2405</v>
      </c>
      <c r="G131" s="210" t="s">
        <v>2351</v>
      </c>
      <c r="H131" s="211">
        <v>3</v>
      </c>
      <c r="I131" s="212"/>
      <c r="J131" s="213">
        <f>ROUND(I131*H131,2)</f>
        <v>0</v>
      </c>
      <c r="K131" s="209" t="s">
        <v>32</v>
      </c>
      <c r="L131" s="47"/>
      <c r="M131" s="214" t="s">
        <v>32</v>
      </c>
      <c r="N131" s="215" t="s">
        <v>47</v>
      </c>
      <c r="O131" s="87"/>
      <c r="P131" s="216">
        <f>O131*H131</f>
        <v>0</v>
      </c>
      <c r="Q131" s="216">
        <v>0</v>
      </c>
      <c r="R131" s="216">
        <f>Q131*H131</f>
        <v>0</v>
      </c>
      <c r="S131" s="216">
        <v>0</v>
      </c>
      <c r="T131" s="217">
        <f>S131*H131</f>
        <v>0</v>
      </c>
      <c r="U131" s="41"/>
      <c r="V131" s="41"/>
      <c r="W131" s="41"/>
      <c r="X131" s="41"/>
      <c r="Y131" s="41"/>
      <c r="Z131" s="41"/>
      <c r="AA131" s="41"/>
      <c r="AB131" s="41"/>
      <c r="AC131" s="41"/>
      <c r="AD131" s="41"/>
      <c r="AE131" s="41"/>
      <c r="AR131" s="218" t="s">
        <v>171</v>
      </c>
      <c r="AT131" s="218" t="s">
        <v>166</v>
      </c>
      <c r="AU131" s="218" t="s">
        <v>84</v>
      </c>
      <c r="AY131" s="19" t="s">
        <v>164</v>
      </c>
      <c r="BE131" s="219">
        <f>IF(N131="základní",J131,0)</f>
        <v>0</v>
      </c>
      <c r="BF131" s="219">
        <f>IF(N131="snížená",J131,0)</f>
        <v>0</v>
      </c>
      <c r="BG131" s="219">
        <f>IF(N131="zákl. přenesená",J131,0)</f>
        <v>0</v>
      </c>
      <c r="BH131" s="219">
        <f>IF(N131="sníž. přenesená",J131,0)</f>
        <v>0</v>
      </c>
      <c r="BI131" s="219">
        <f>IF(N131="nulová",J131,0)</f>
        <v>0</v>
      </c>
      <c r="BJ131" s="19" t="s">
        <v>84</v>
      </c>
      <c r="BK131" s="219">
        <f>ROUND(I131*H131,2)</f>
        <v>0</v>
      </c>
      <c r="BL131" s="19" t="s">
        <v>171</v>
      </c>
      <c r="BM131" s="218" t="s">
        <v>488</v>
      </c>
    </row>
    <row r="132" s="2" customFormat="1">
      <c r="A132" s="41"/>
      <c r="B132" s="42"/>
      <c r="C132" s="43"/>
      <c r="D132" s="227" t="s">
        <v>592</v>
      </c>
      <c r="E132" s="43"/>
      <c r="F132" s="268" t="s">
        <v>2406</v>
      </c>
      <c r="G132" s="43"/>
      <c r="H132" s="43"/>
      <c r="I132" s="222"/>
      <c r="J132" s="43"/>
      <c r="K132" s="43"/>
      <c r="L132" s="47"/>
      <c r="M132" s="223"/>
      <c r="N132" s="224"/>
      <c r="O132" s="87"/>
      <c r="P132" s="87"/>
      <c r="Q132" s="87"/>
      <c r="R132" s="87"/>
      <c r="S132" s="87"/>
      <c r="T132" s="88"/>
      <c r="U132" s="41"/>
      <c r="V132" s="41"/>
      <c r="W132" s="41"/>
      <c r="X132" s="41"/>
      <c r="Y132" s="41"/>
      <c r="Z132" s="41"/>
      <c r="AA132" s="41"/>
      <c r="AB132" s="41"/>
      <c r="AC132" s="41"/>
      <c r="AD132" s="41"/>
      <c r="AE132" s="41"/>
      <c r="AT132" s="19" t="s">
        <v>592</v>
      </c>
      <c r="AU132" s="19" t="s">
        <v>84</v>
      </c>
    </row>
    <row r="133" s="2" customFormat="1" ht="16.5" customHeight="1">
      <c r="A133" s="41"/>
      <c r="B133" s="42"/>
      <c r="C133" s="207" t="s">
        <v>338</v>
      </c>
      <c r="D133" s="207" t="s">
        <v>166</v>
      </c>
      <c r="E133" s="208" t="s">
        <v>2407</v>
      </c>
      <c r="F133" s="209" t="s">
        <v>2408</v>
      </c>
      <c r="G133" s="210" t="s">
        <v>2351</v>
      </c>
      <c r="H133" s="211">
        <v>1</v>
      </c>
      <c r="I133" s="212"/>
      <c r="J133" s="213">
        <f>ROUND(I133*H133,2)</f>
        <v>0</v>
      </c>
      <c r="K133" s="209" t="s">
        <v>32</v>
      </c>
      <c r="L133" s="47"/>
      <c r="M133" s="214" t="s">
        <v>32</v>
      </c>
      <c r="N133" s="215" t="s">
        <v>47</v>
      </c>
      <c r="O133" s="87"/>
      <c r="P133" s="216">
        <f>O133*H133</f>
        <v>0</v>
      </c>
      <c r="Q133" s="216">
        <v>0</v>
      </c>
      <c r="R133" s="216">
        <f>Q133*H133</f>
        <v>0</v>
      </c>
      <c r="S133" s="216">
        <v>0</v>
      </c>
      <c r="T133" s="217">
        <f>S133*H133</f>
        <v>0</v>
      </c>
      <c r="U133" s="41"/>
      <c r="V133" s="41"/>
      <c r="W133" s="41"/>
      <c r="X133" s="41"/>
      <c r="Y133" s="41"/>
      <c r="Z133" s="41"/>
      <c r="AA133" s="41"/>
      <c r="AB133" s="41"/>
      <c r="AC133" s="41"/>
      <c r="AD133" s="41"/>
      <c r="AE133" s="41"/>
      <c r="AR133" s="218" t="s">
        <v>171</v>
      </c>
      <c r="AT133" s="218" t="s">
        <v>166</v>
      </c>
      <c r="AU133" s="218" t="s">
        <v>84</v>
      </c>
      <c r="AY133" s="19" t="s">
        <v>164</v>
      </c>
      <c r="BE133" s="219">
        <f>IF(N133="základní",J133,0)</f>
        <v>0</v>
      </c>
      <c r="BF133" s="219">
        <f>IF(N133="snížená",J133,0)</f>
        <v>0</v>
      </c>
      <c r="BG133" s="219">
        <f>IF(N133="zákl. přenesená",J133,0)</f>
        <v>0</v>
      </c>
      <c r="BH133" s="219">
        <f>IF(N133="sníž. přenesená",J133,0)</f>
        <v>0</v>
      </c>
      <c r="BI133" s="219">
        <f>IF(N133="nulová",J133,0)</f>
        <v>0</v>
      </c>
      <c r="BJ133" s="19" t="s">
        <v>84</v>
      </c>
      <c r="BK133" s="219">
        <f>ROUND(I133*H133,2)</f>
        <v>0</v>
      </c>
      <c r="BL133" s="19" t="s">
        <v>171</v>
      </c>
      <c r="BM133" s="218" t="s">
        <v>498</v>
      </c>
    </row>
    <row r="134" s="2" customFormat="1" ht="16.5" customHeight="1">
      <c r="A134" s="41"/>
      <c r="B134" s="42"/>
      <c r="C134" s="207" t="s">
        <v>342</v>
      </c>
      <c r="D134" s="207" t="s">
        <v>166</v>
      </c>
      <c r="E134" s="208" t="s">
        <v>2409</v>
      </c>
      <c r="F134" s="209" t="s">
        <v>2405</v>
      </c>
      <c r="G134" s="210" t="s">
        <v>2351</v>
      </c>
      <c r="H134" s="211">
        <v>2</v>
      </c>
      <c r="I134" s="212"/>
      <c r="J134" s="213">
        <f>ROUND(I134*H134,2)</f>
        <v>0</v>
      </c>
      <c r="K134" s="209" t="s">
        <v>32</v>
      </c>
      <c r="L134" s="47"/>
      <c r="M134" s="214" t="s">
        <v>32</v>
      </c>
      <c r="N134" s="215" t="s">
        <v>47</v>
      </c>
      <c r="O134" s="87"/>
      <c r="P134" s="216">
        <f>O134*H134</f>
        <v>0</v>
      </c>
      <c r="Q134" s="216">
        <v>0</v>
      </c>
      <c r="R134" s="216">
        <f>Q134*H134</f>
        <v>0</v>
      </c>
      <c r="S134" s="216">
        <v>0</v>
      </c>
      <c r="T134" s="217">
        <f>S134*H134</f>
        <v>0</v>
      </c>
      <c r="U134" s="41"/>
      <c r="V134" s="41"/>
      <c r="W134" s="41"/>
      <c r="X134" s="41"/>
      <c r="Y134" s="41"/>
      <c r="Z134" s="41"/>
      <c r="AA134" s="41"/>
      <c r="AB134" s="41"/>
      <c r="AC134" s="41"/>
      <c r="AD134" s="41"/>
      <c r="AE134" s="41"/>
      <c r="AR134" s="218" t="s">
        <v>171</v>
      </c>
      <c r="AT134" s="218" t="s">
        <v>166</v>
      </c>
      <c r="AU134" s="218" t="s">
        <v>84</v>
      </c>
      <c r="AY134" s="19" t="s">
        <v>164</v>
      </c>
      <c r="BE134" s="219">
        <f>IF(N134="základní",J134,0)</f>
        <v>0</v>
      </c>
      <c r="BF134" s="219">
        <f>IF(N134="snížená",J134,0)</f>
        <v>0</v>
      </c>
      <c r="BG134" s="219">
        <f>IF(N134="zákl. přenesená",J134,0)</f>
        <v>0</v>
      </c>
      <c r="BH134" s="219">
        <f>IF(N134="sníž. přenesená",J134,0)</f>
        <v>0</v>
      </c>
      <c r="BI134" s="219">
        <f>IF(N134="nulová",J134,0)</f>
        <v>0</v>
      </c>
      <c r="BJ134" s="19" t="s">
        <v>84</v>
      </c>
      <c r="BK134" s="219">
        <f>ROUND(I134*H134,2)</f>
        <v>0</v>
      </c>
      <c r="BL134" s="19" t="s">
        <v>171</v>
      </c>
      <c r="BM134" s="218" t="s">
        <v>513</v>
      </c>
    </row>
    <row r="135" s="2" customFormat="1" ht="16.5" customHeight="1">
      <c r="A135" s="41"/>
      <c r="B135" s="42"/>
      <c r="C135" s="207" t="s">
        <v>350</v>
      </c>
      <c r="D135" s="207" t="s">
        <v>166</v>
      </c>
      <c r="E135" s="208" t="s">
        <v>2410</v>
      </c>
      <c r="F135" s="209" t="s">
        <v>2411</v>
      </c>
      <c r="G135" s="210" t="s">
        <v>2351</v>
      </c>
      <c r="H135" s="211">
        <v>1</v>
      </c>
      <c r="I135" s="212"/>
      <c r="J135" s="213">
        <f>ROUND(I135*H135,2)</f>
        <v>0</v>
      </c>
      <c r="K135" s="209" t="s">
        <v>32</v>
      </c>
      <c r="L135" s="47"/>
      <c r="M135" s="214" t="s">
        <v>32</v>
      </c>
      <c r="N135" s="215" t="s">
        <v>47</v>
      </c>
      <c r="O135" s="87"/>
      <c r="P135" s="216">
        <f>O135*H135</f>
        <v>0</v>
      </c>
      <c r="Q135" s="216">
        <v>0</v>
      </c>
      <c r="R135" s="216">
        <f>Q135*H135</f>
        <v>0</v>
      </c>
      <c r="S135" s="216">
        <v>0</v>
      </c>
      <c r="T135" s="217">
        <f>S135*H135</f>
        <v>0</v>
      </c>
      <c r="U135" s="41"/>
      <c r="V135" s="41"/>
      <c r="W135" s="41"/>
      <c r="X135" s="41"/>
      <c r="Y135" s="41"/>
      <c r="Z135" s="41"/>
      <c r="AA135" s="41"/>
      <c r="AB135" s="41"/>
      <c r="AC135" s="41"/>
      <c r="AD135" s="41"/>
      <c r="AE135" s="41"/>
      <c r="AR135" s="218" t="s">
        <v>171</v>
      </c>
      <c r="AT135" s="218" t="s">
        <v>166</v>
      </c>
      <c r="AU135" s="218" t="s">
        <v>84</v>
      </c>
      <c r="AY135" s="19" t="s">
        <v>164</v>
      </c>
      <c r="BE135" s="219">
        <f>IF(N135="základní",J135,0)</f>
        <v>0</v>
      </c>
      <c r="BF135" s="219">
        <f>IF(N135="snížená",J135,0)</f>
        <v>0</v>
      </c>
      <c r="BG135" s="219">
        <f>IF(N135="zákl. přenesená",J135,0)</f>
        <v>0</v>
      </c>
      <c r="BH135" s="219">
        <f>IF(N135="sníž. přenesená",J135,0)</f>
        <v>0</v>
      </c>
      <c r="BI135" s="219">
        <f>IF(N135="nulová",J135,0)</f>
        <v>0</v>
      </c>
      <c r="BJ135" s="19" t="s">
        <v>84</v>
      </c>
      <c r="BK135" s="219">
        <f>ROUND(I135*H135,2)</f>
        <v>0</v>
      </c>
      <c r="BL135" s="19" t="s">
        <v>171</v>
      </c>
      <c r="BM135" s="218" t="s">
        <v>523</v>
      </c>
    </row>
    <row r="136" s="2" customFormat="1">
      <c r="A136" s="41"/>
      <c r="B136" s="42"/>
      <c r="C136" s="43"/>
      <c r="D136" s="227" t="s">
        <v>592</v>
      </c>
      <c r="E136" s="43"/>
      <c r="F136" s="268" t="s">
        <v>2412</v>
      </c>
      <c r="G136" s="43"/>
      <c r="H136" s="43"/>
      <c r="I136" s="222"/>
      <c r="J136" s="43"/>
      <c r="K136" s="43"/>
      <c r="L136" s="47"/>
      <c r="M136" s="223"/>
      <c r="N136" s="224"/>
      <c r="O136" s="87"/>
      <c r="P136" s="87"/>
      <c r="Q136" s="87"/>
      <c r="R136" s="87"/>
      <c r="S136" s="87"/>
      <c r="T136" s="88"/>
      <c r="U136" s="41"/>
      <c r="V136" s="41"/>
      <c r="W136" s="41"/>
      <c r="X136" s="41"/>
      <c r="Y136" s="41"/>
      <c r="Z136" s="41"/>
      <c r="AA136" s="41"/>
      <c r="AB136" s="41"/>
      <c r="AC136" s="41"/>
      <c r="AD136" s="41"/>
      <c r="AE136" s="41"/>
      <c r="AT136" s="19" t="s">
        <v>592</v>
      </c>
      <c r="AU136" s="19" t="s">
        <v>84</v>
      </c>
    </row>
    <row r="137" s="2" customFormat="1" ht="16.5" customHeight="1">
      <c r="A137" s="41"/>
      <c r="B137" s="42"/>
      <c r="C137" s="207" t="s">
        <v>354</v>
      </c>
      <c r="D137" s="207" t="s">
        <v>166</v>
      </c>
      <c r="E137" s="208" t="s">
        <v>2413</v>
      </c>
      <c r="F137" s="209" t="s">
        <v>2414</v>
      </c>
      <c r="G137" s="210" t="s">
        <v>2351</v>
      </c>
      <c r="H137" s="211">
        <v>25</v>
      </c>
      <c r="I137" s="212"/>
      <c r="J137" s="213">
        <f>ROUND(I137*H137,2)</f>
        <v>0</v>
      </c>
      <c r="K137" s="209" t="s">
        <v>32</v>
      </c>
      <c r="L137" s="47"/>
      <c r="M137" s="214" t="s">
        <v>32</v>
      </c>
      <c r="N137" s="215" t="s">
        <v>47</v>
      </c>
      <c r="O137" s="87"/>
      <c r="P137" s="216">
        <f>O137*H137</f>
        <v>0</v>
      </c>
      <c r="Q137" s="216">
        <v>0</v>
      </c>
      <c r="R137" s="216">
        <f>Q137*H137</f>
        <v>0</v>
      </c>
      <c r="S137" s="216">
        <v>0</v>
      </c>
      <c r="T137" s="217">
        <f>S137*H137</f>
        <v>0</v>
      </c>
      <c r="U137" s="41"/>
      <c r="V137" s="41"/>
      <c r="W137" s="41"/>
      <c r="X137" s="41"/>
      <c r="Y137" s="41"/>
      <c r="Z137" s="41"/>
      <c r="AA137" s="41"/>
      <c r="AB137" s="41"/>
      <c r="AC137" s="41"/>
      <c r="AD137" s="41"/>
      <c r="AE137" s="41"/>
      <c r="AR137" s="218" t="s">
        <v>171</v>
      </c>
      <c r="AT137" s="218" t="s">
        <v>166</v>
      </c>
      <c r="AU137" s="218" t="s">
        <v>84</v>
      </c>
      <c r="AY137" s="19" t="s">
        <v>164</v>
      </c>
      <c r="BE137" s="219">
        <f>IF(N137="základní",J137,0)</f>
        <v>0</v>
      </c>
      <c r="BF137" s="219">
        <f>IF(N137="snížená",J137,0)</f>
        <v>0</v>
      </c>
      <c r="BG137" s="219">
        <f>IF(N137="zákl. přenesená",J137,0)</f>
        <v>0</v>
      </c>
      <c r="BH137" s="219">
        <f>IF(N137="sníž. přenesená",J137,0)</f>
        <v>0</v>
      </c>
      <c r="BI137" s="219">
        <f>IF(N137="nulová",J137,0)</f>
        <v>0</v>
      </c>
      <c r="BJ137" s="19" t="s">
        <v>84</v>
      </c>
      <c r="BK137" s="219">
        <f>ROUND(I137*H137,2)</f>
        <v>0</v>
      </c>
      <c r="BL137" s="19" t="s">
        <v>171</v>
      </c>
      <c r="BM137" s="218" t="s">
        <v>546</v>
      </c>
    </row>
    <row r="138" s="2" customFormat="1" ht="16.5" customHeight="1">
      <c r="A138" s="41"/>
      <c r="B138" s="42"/>
      <c r="C138" s="207" t="s">
        <v>358</v>
      </c>
      <c r="D138" s="207" t="s">
        <v>166</v>
      </c>
      <c r="E138" s="208" t="s">
        <v>2415</v>
      </c>
      <c r="F138" s="209" t="s">
        <v>2416</v>
      </c>
      <c r="G138" s="210" t="s">
        <v>2351</v>
      </c>
      <c r="H138" s="211">
        <v>18</v>
      </c>
      <c r="I138" s="212"/>
      <c r="J138" s="213">
        <f>ROUND(I138*H138,2)</f>
        <v>0</v>
      </c>
      <c r="K138" s="209" t="s">
        <v>32</v>
      </c>
      <c r="L138" s="47"/>
      <c r="M138" s="214" t="s">
        <v>32</v>
      </c>
      <c r="N138" s="215" t="s">
        <v>47</v>
      </c>
      <c r="O138" s="87"/>
      <c r="P138" s="216">
        <f>O138*H138</f>
        <v>0</v>
      </c>
      <c r="Q138" s="216">
        <v>0</v>
      </c>
      <c r="R138" s="216">
        <f>Q138*H138</f>
        <v>0</v>
      </c>
      <c r="S138" s="216">
        <v>0</v>
      </c>
      <c r="T138" s="217">
        <f>S138*H138</f>
        <v>0</v>
      </c>
      <c r="U138" s="41"/>
      <c r="V138" s="41"/>
      <c r="W138" s="41"/>
      <c r="X138" s="41"/>
      <c r="Y138" s="41"/>
      <c r="Z138" s="41"/>
      <c r="AA138" s="41"/>
      <c r="AB138" s="41"/>
      <c r="AC138" s="41"/>
      <c r="AD138" s="41"/>
      <c r="AE138" s="41"/>
      <c r="AR138" s="218" t="s">
        <v>171</v>
      </c>
      <c r="AT138" s="218" t="s">
        <v>166</v>
      </c>
      <c r="AU138" s="218" t="s">
        <v>84</v>
      </c>
      <c r="AY138" s="19" t="s">
        <v>164</v>
      </c>
      <c r="BE138" s="219">
        <f>IF(N138="základní",J138,0)</f>
        <v>0</v>
      </c>
      <c r="BF138" s="219">
        <f>IF(N138="snížená",J138,0)</f>
        <v>0</v>
      </c>
      <c r="BG138" s="219">
        <f>IF(N138="zákl. přenesená",J138,0)</f>
        <v>0</v>
      </c>
      <c r="BH138" s="219">
        <f>IF(N138="sníž. přenesená",J138,0)</f>
        <v>0</v>
      </c>
      <c r="BI138" s="219">
        <f>IF(N138="nulová",J138,0)</f>
        <v>0</v>
      </c>
      <c r="BJ138" s="19" t="s">
        <v>84</v>
      </c>
      <c r="BK138" s="219">
        <f>ROUND(I138*H138,2)</f>
        <v>0</v>
      </c>
      <c r="BL138" s="19" t="s">
        <v>171</v>
      </c>
      <c r="BM138" s="218" t="s">
        <v>556</v>
      </c>
    </row>
    <row r="139" s="2" customFormat="1" ht="16.5" customHeight="1">
      <c r="A139" s="41"/>
      <c r="B139" s="42"/>
      <c r="C139" s="207" t="s">
        <v>365</v>
      </c>
      <c r="D139" s="207" t="s">
        <v>166</v>
      </c>
      <c r="E139" s="208" t="s">
        <v>2417</v>
      </c>
      <c r="F139" s="209" t="s">
        <v>2418</v>
      </c>
      <c r="G139" s="210" t="s">
        <v>2351</v>
      </c>
      <c r="H139" s="211">
        <v>7</v>
      </c>
      <c r="I139" s="212"/>
      <c r="J139" s="213">
        <f>ROUND(I139*H139,2)</f>
        <v>0</v>
      </c>
      <c r="K139" s="209" t="s">
        <v>32</v>
      </c>
      <c r="L139" s="47"/>
      <c r="M139" s="214" t="s">
        <v>32</v>
      </c>
      <c r="N139" s="215" t="s">
        <v>47</v>
      </c>
      <c r="O139" s="87"/>
      <c r="P139" s="216">
        <f>O139*H139</f>
        <v>0</v>
      </c>
      <c r="Q139" s="216">
        <v>0</v>
      </c>
      <c r="R139" s="216">
        <f>Q139*H139</f>
        <v>0</v>
      </c>
      <c r="S139" s="216">
        <v>0</v>
      </c>
      <c r="T139" s="217">
        <f>S139*H139</f>
        <v>0</v>
      </c>
      <c r="U139" s="41"/>
      <c r="V139" s="41"/>
      <c r="W139" s="41"/>
      <c r="X139" s="41"/>
      <c r="Y139" s="41"/>
      <c r="Z139" s="41"/>
      <c r="AA139" s="41"/>
      <c r="AB139" s="41"/>
      <c r="AC139" s="41"/>
      <c r="AD139" s="41"/>
      <c r="AE139" s="41"/>
      <c r="AR139" s="218" t="s">
        <v>171</v>
      </c>
      <c r="AT139" s="218" t="s">
        <v>166</v>
      </c>
      <c r="AU139" s="218" t="s">
        <v>84</v>
      </c>
      <c r="AY139" s="19" t="s">
        <v>164</v>
      </c>
      <c r="BE139" s="219">
        <f>IF(N139="základní",J139,0)</f>
        <v>0</v>
      </c>
      <c r="BF139" s="219">
        <f>IF(N139="snížená",J139,0)</f>
        <v>0</v>
      </c>
      <c r="BG139" s="219">
        <f>IF(N139="zákl. přenesená",J139,0)</f>
        <v>0</v>
      </c>
      <c r="BH139" s="219">
        <f>IF(N139="sníž. přenesená",J139,0)</f>
        <v>0</v>
      </c>
      <c r="BI139" s="219">
        <f>IF(N139="nulová",J139,0)</f>
        <v>0</v>
      </c>
      <c r="BJ139" s="19" t="s">
        <v>84</v>
      </c>
      <c r="BK139" s="219">
        <f>ROUND(I139*H139,2)</f>
        <v>0</v>
      </c>
      <c r="BL139" s="19" t="s">
        <v>171</v>
      </c>
      <c r="BM139" s="218" t="s">
        <v>565</v>
      </c>
    </row>
    <row r="140" s="2" customFormat="1">
      <c r="A140" s="41"/>
      <c r="B140" s="42"/>
      <c r="C140" s="43"/>
      <c r="D140" s="227" t="s">
        <v>592</v>
      </c>
      <c r="E140" s="43"/>
      <c r="F140" s="268" t="s">
        <v>2355</v>
      </c>
      <c r="G140" s="43"/>
      <c r="H140" s="43"/>
      <c r="I140" s="222"/>
      <c r="J140" s="43"/>
      <c r="K140" s="43"/>
      <c r="L140" s="47"/>
      <c r="M140" s="223"/>
      <c r="N140" s="224"/>
      <c r="O140" s="87"/>
      <c r="P140" s="87"/>
      <c r="Q140" s="87"/>
      <c r="R140" s="87"/>
      <c r="S140" s="87"/>
      <c r="T140" s="88"/>
      <c r="U140" s="41"/>
      <c r="V140" s="41"/>
      <c r="W140" s="41"/>
      <c r="X140" s="41"/>
      <c r="Y140" s="41"/>
      <c r="Z140" s="41"/>
      <c r="AA140" s="41"/>
      <c r="AB140" s="41"/>
      <c r="AC140" s="41"/>
      <c r="AD140" s="41"/>
      <c r="AE140" s="41"/>
      <c r="AT140" s="19" t="s">
        <v>592</v>
      </c>
      <c r="AU140" s="19" t="s">
        <v>84</v>
      </c>
    </row>
    <row r="141" s="2" customFormat="1" ht="16.5" customHeight="1">
      <c r="A141" s="41"/>
      <c r="B141" s="42"/>
      <c r="C141" s="207" t="s">
        <v>370</v>
      </c>
      <c r="D141" s="207" t="s">
        <v>166</v>
      </c>
      <c r="E141" s="208" t="s">
        <v>2419</v>
      </c>
      <c r="F141" s="209" t="s">
        <v>2420</v>
      </c>
      <c r="G141" s="210" t="s">
        <v>2358</v>
      </c>
      <c r="H141" s="211">
        <v>0.035999999999999997</v>
      </c>
      <c r="I141" s="212"/>
      <c r="J141" s="213">
        <f>ROUND(I141*H141,2)</f>
        <v>0</v>
      </c>
      <c r="K141" s="209" t="s">
        <v>32</v>
      </c>
      <c r="L141" s="47"/>
      <c r="M141" s="214" t="s">
        <v>32</v>
      </c>
      <c r="N141" s="215" t="s">
        <v>47</v>
      </c>
      <c r="O141" s="87"/>
      <c r="P141" s="216">
        <f>O141*H141</f>
        <v>0</v>
      </c>
      <c r="Q141" s="216">
        <v>0</v>
      </c>
      <c r="R141" s="216">
        <f>Q141*H141</f>
        <v>0</v>
      </c>
      <c r="S141" s="216">
        <v>0</v>
      </c>
      <c r="T141" s="217">
        <f>S141*H141</f>
        <v>0</v>
      </c>
      <c r="U141" s="41"/>
      <c r="V141" s="41"/>
      <c r="W141" s="41"/>
      <c r="X141" s="41"/>
      <c r="Y141" s="41"/>
      <c r="Z141" s="41"/>
      <c r="AA141" s="41"/>
      <c r="AB141" s="41"/>
      <c r="AC141" s="41"/>
      <c r="AD141" s="41"/>
      <c r="AE141" s="41"/>
      <c r="AR141" s="218" t="s">
        <v>171</v>
      </c>
      <c r="AT141" s="218" t="s">
        <v>166</v>
      </c>
      <c r="AU141" s="218" t="s">
        <v>84</v>
      </c>
      <c r="AY141" s="19" t="s">
        <v>164</v>
      </c>
      <c r="BE141" s="219">
        <f>IF(N141="základní",J141,0)</f>
        <v>0</v>
      </c>
      <c r="BF141" s="219">
        <f>IF(N141="snížená",J141,0)</f>
        <v>0</v>
      </c>
      <c r="BG141" s="219">
        <f>IF(N141="zákl. přenesená",J141,0)</f>
        <v>0</v>
      </c>
      <c r="BH141" s="219">
        <f>IF(N141="sníž. přenesená",J141,0)</f>
        <v>0</v>
      </c>
      <c r="BI141" s="219">
        <f>IF(N141="nulová",J141,0)</f>
        <v>0</v>
      </c>
      <c r="BJ141" s="19" t="s">
        <v>84</v>
      </c>
      <c r="BK141" s="219">
        <f>ROUND(I141*H141,2)</f>
        <v>0</v>
      </c>
      <c r="BL141" s="19" t="s">
        <v>171</v>
      </c>
      <c r="BM141" s="218" t="s">
        <v>575</v>
      </c>
    </row>
    <row r="142" s="12" customFormat="1" ht="25.92" customHeight="1">
      <c r="A142" s="12"/>
      <c r="B142" s="191"/>
      <c r="C142" s="192"/>
      <c r="D142" s="193" t="s">
        <v>75</v>
      </c>
      <c r="E142" s="194" t="s">
        <v>2137</v>
      </c>
      <c r="F142" s="194" t="s">
        <v>2421</v>
      </c>
      <c r="G142" s="192"/>
      <c r="H142" s="192"/>
      <c r="I142" s="195"/>
      <c r="J142" s="196">
        <f>BK142</f>
        <v>0</v>
      </c>
      <c r="K142" s="192"/>
      <c r="L142" s="197"/>
      <c r="M142" s="198"/>
      <c r="N142" s="199"/>
      <c r="O142" s="199"/>
      <c r="P142" s="200">
        <f>SUM(P143:P167)</f>
        <v>0</v>
      </c>
      <c r="Q142" s="199"/>
      <c r="R142" s="200">
        <f>SUM(R143:R167)</f>
        <v>0</v>
      </c>
      <c r="S142" s="199"/>
      <c r="T142" s="201">
        <f>SUM(T143:T167)</f>
        <v>0</v>
      </c>
      <c r="U142" s="12"/>
      <c r="V142" s="12"/>
      <c r="W142" s="12"/>
      <c r="X142" s="12"/>
      <c r="Y142" s="12"/>
      <c r="Z142" s="12"/>
      <c r="AA142" s="12"/>
      <c r="AB142" s="12"/>
      <c r="AC142" s="12"/>
      <c r="AD142" s="12"/>
      <c r="AE142" s="12"/>
      <c r="AR142" s="202" t="s">
        <v>84</v>
      </c>
      <c r="AT142" s="203" t="s">
        <v>75</v>
      </c>
      <c r="AU142" s="203" t="s">
        <v>76</v>
      </c>
      <c r="AY142" s="202" t="s">
        <v>164</v>
      </c>
      <c r="BK142" s="204">
        <f>SUM(BK143:BK167)</f>
        <v>0</v>
      </c>
    </row>
    <row r="143" s="2" customFormat="1" ht="84" customHeight="1">
      <c r="A143" s="41"/>
      <c r="B143" s="42"/>
      <c r="C143" s="207" t="s">
        <v>376</v>
      </c>
      <c r="D143" s="207" t="s">
        <v>166</v>
      </c>
      <c r="E143" s="208" t="s">
        <v>2422</v>
      </c>
      <c r="F143" s="209" t="s">
        <v>2423</v>
      </c>
      <c r="G143" s="210" t="s">
        <v>1597</v>
      </c>
      <c r="H143" s="211">
        <v>1</v>
      </c>
      <c r="I143" s="212"/>
      <c r="J143" s="213">
        <f>ROUND(I143*H143,2)</f>
        <v>0</v>
      </c>
      <c r="K143" s="209" t="s">
        <v>32</v>
      </c>
      <c r="L143" s="47"/>
      <c r="M143" s="214" t="s">
        <v>32</v>
      </c>
      <c r="N143" s="215" t="s">
        <v>47</v>
      </c>
      <c r="O143" s="87"/>
      <c r="P143" s="216">
        <f>O143*H143</f>
        <v>0</v>
      </c>
      <c r="Q143" s="216">
        <v>0</v>
      </c>
      <c r="R143" s="216">
        <f>Q143*H143</f>
        <v>0</v>
      </c>
      <c r="S143" s="216">
        <v>0</v>
      </c>
      <c r="T143" s="217">
        <f>S143*H143</f>
        <v>0</v>
      </c>
      <c r="U143" s="41"/>
      <c r="V143" s="41"/>
      <c r="W143" s="41"/>
      <c r="X143" s="41"/>
      <c r="Y143" s="41"/>
      <c r="Z143" s="41"/>
      <c r="AA143" s="41"/>
      <c r="AB143" s="41"/>
      <c r="AC143" s="41"/>
      <c r="AD143" s="41"/>
      <c r="AE143" s="41"/>
      <c r="AR143" s="218" t="s">
        <v>171</v>
      </c>
      <c r="AT143" s="218" t="s">
        <v>166</v>
      </c>
      <c r="AU143" s="218" t="s">
        <v>84</v>
      </c>
      <c r="AY143" s="19" t="s">
        <v>164</v>
      </c>
      <c r="BE143" s="219">
        <f>IF(N143="základní",J143,0)</f>
        <v>0</v>
      </c>
      <c r="BF143" s="219">
        <f>IF(N143="snížená",J143,0)</f>
        <v>0</v>
      </c>
      <c r="BG143" s="219">
        <f>IF(N143="zákl. přenesená",J143,0)</f>
        <v>0</v>
      </c>
      <c r="BH143" s="219">
        <f>IF(N143="sníž. přenesená",J143,0)</f>
        <v>0</v>
      </c>
      <c r="BI143" s="219">
        <f>IF(N143="nulová",J143,0)</f>
        <v>0</v>
      </c>
      <c r="BJ143" s="19" t="s">
        <v>84</v>
      </c>
      <c r="BK143" s="219">
        <f>ROUND(I143*H143,2)</f>
        <v>0</v>
      </c>
      <c r="BL143" s="19" t="s">
        <v>171</v>
      </c>
      <c r="BM143" s="218" t="s">
        <v>585</v>
      </c>
    </row>
    <row r="144" s="2" customFormat="1">
      <c r="A144" s="41"/>
      <c r="B144" s="42"/>
      <c r="C144" s="43"/>
      <c r="D144" s="227" t="s">
        <v>592</v>
      </c>
      <c r="E144" s="43"/>
      <c r="F144" s="268" t="s">
        <v>2424</v>
      </c>
      <c r="G144" s="43"/>
      <c r="H144" s="43"/>
      <c r="I144" s="222"/>
      <c r="J144" s="43"/>
      <c r="K144" s="43"/>
      <c r="L144" s="47"/>
      <c r="M144" s="223"/>
      <c r="N144" s="224"/>
      <c r="O144" s="87"/>
      <c r="P144" s="87"/>
      <c r="Q144" s="87"/>
      <c r="R144" s="87"/>
      <c r="S144" s="87"/>
      <c r="T144" s="88"/>
      <c r="U144" s="41"/>
      <c r="V144" s="41"/>
      <c r="W144" s="41"/>
      <c r="X144" s="41"/>
      <c r="Y144" s="41"/>
      <c r="Z144" s="41"/>
      <c r="AA144" s="41"/>
      <c r="AB144" s="41"/>
      <c r="AC144" s="41"/>
      <c r="AD144" s="41"/>
      <c r="AE144" s="41"/>
      <c r="AT144" s="19" t="s">
        <v>592</v>
      </c>
      <c r="AU144" s="19" t="s">
        <v>84</v>
      </c>
    </row>
    <row r="145" s="2" customFormat="1" ht="16.5" customHeight="1">
      <c r="A145" s="41"/>
      <c r="B145" s="42"/>
      <c r="C145" s="207" t="s">
        <v>383</v>
      </c>
      <c r="D145" s="207" t="s">
        <v>166</v>
      </c>
      <c r="E145" s="208" t="s">
        <v>2425</v>
      </c>
      <c r="F145" s="209" t="s">
        <v>2426</v>
      </c>
      <c r="G145" s="210" t="s">
        <v>1597</v>
      </c>
      <c r="H145" s="211">
        <v>6</v>
      </c>
      <c r="I145" s="212"/>
      <c r="J145" s="213">
        <f>ROUND(I145*H145,2)</f>
        <v>0</v>
      </c>
      <c r="K145" s="209" t="s">
        <v>32</v>
      </c>
      <c r="L145" s="47"/>
      <c r="M145" s="214" t="s">
        <v>32</v>
      </c>
      <c r="N145" s="215" t="s">
        <v>47</v>
      </c>
      <c r="O145" s="87"/>
      <c r="P145" s="216">
        <f>O145*H145</f>
        <v>0</v>
      </c>
      <c r="Q145" s="216">
        <v>0</v>
      </c>
      <c r="R145" s="216">
        <f>Q145*H145</f>
        <v>0</v>
      </c>
      <c r="S145" s="216">
        <v>0</v>
      </c>
      <c r="T145" s="217">
        <f>S145*H145</f>
        <v>0</v>
      </c>
      <c r="U145" s="41"/>
      <c r="V145" s="41"/>
      <c r="W145" s="41"/>
      <c r="X145" s="41"/>
      <c r="Y145" s="41"/>
      <c r="Z145" s="41"/>
      <c r="AA145" s="41"/>
      <c r="AB145" s="41"/>
      <c r="AC145" s="41"/>
      <c r="AD145" s="41"/>
      <c r="AE145" s="41"/>
      <c r="AR145" s="218" t="s">
        <v>171</v>
      </c>
      <c r="AT145" s="218" t="s">
        <v>166</v>
      </c>
      <c r="AU145" s="218" t="s">
        <v>84</v>
      </c>
      <c r="AY145" s="19" t="s">
        <v>164</v>
      </c>
      <c r="BE145" s="219">
        <f>IF(N145="základní",J145,0)</f>
        <v>0</v>
      </c>
      <c r="BF145" s="219">
        <f>IF(N145="snížená",J145,0)</f>
        <v>0</v>
      </c>
      <c r="BG145" s="219">
        <f>IF(N145="zákl. přenesená",J145,0)</f>
        <v>0</v>
      </c>
      <c r="BH145" s="219">
        <f>IF(N145="sníž. přenesená",J145,0)</f>
        <v>0</v>
      </c>
      <c r="BI145" s="219">
        <f>IF(N145="nulová",J145,0)</f>
        <v>0</v>
      </c>
      <c r="BJ145" s="19" t="s">
        <v>84</v>
      </c>
      <c r="BK145" s="219">
        <f>ROUND(I145*H145,2)</f>
        <v>0</v>
      </c>
      <c r="BL145" s="19" t="s">
        <v>171</v>
      </c>
      <c r="BM145" s="218" t="s">
        <v>602</v>
      </c>
    </row>
    <row r="146" s="2" customFormat="1" ht="16.5" customHeight="1">
      <c r="A146" s="41"/>
      <c r="B146" s="42"/>
      <c r="C146" s="207" t="s">
        <v>391</v>
      </c>
      <c r="D146" s="207" t="s">
        <v>166</v>
      </c>
      <c r="E146" s="208" t="s">
        <v>2427</v>
      </c>
      <c r="F146" s="209" t="s">
        <v>2428</v>
      </c>
      <c r="G146" s="210" t="s">
        <v>1597</v>
      </c>
      <c r="H146" s="211">
        <v>1</v>
      </c>
      <c r="I146" s="212"/>
      <c r="J146" s="213">
        <f>ROUND(I146*H146,2)</f>
        <v>0</v>
      </c>
      <c r="K146" s="209" t="s">
        <v>32</v>
      </c>
      <c r="L146" s="47"/>
      <c r="M146" s="214" t="s">
        <v>32</v>
      </c>
      <c r="N146" s="215" t="s">
        <v>47</v>
      </c>
      <c r="O146" s="87"/>
      <c r="P146" s="216">
        <f>O146*H146</f>
        <v>0</v>
      </c>
      <c r="Q146" s="216">
        <v>0</v>
      </c>
      <c r="R146" s="216">
        <f>Q146*H146</f>
        <v>0</v>
      </c>
      <c r="S146" s="216">
        <v>0</v>
      </c>
      <c r="T146" s="217">
        <f>S146*H146</f>
        <v>0</v>
      </c>
      <c r="U146" s="41"/>
      <c r="V146" s="41"/>
      <c r="W146" s="41"/>
      <c r="X146" s="41"/>
      <c r="Y146" s="41"/>
      <c r="Z146" s="41"/>
      <c r="AA146" s="41"/>
      <c r="AB146" s="41"/>
      <c r="AC146" s="41"/>
      <c r="AD146" s="41"/>
      <c r="AE146" s="41"/>
      <c r="AR146" s="218" t="s">
        <v>171</v>
      </c>
      <c r="AT146" s="218" t="s">
        <v>166</v>
      </c>
      <c r="AU146" s="218" t="s">
        <v>84</v>
      </c>
      <c r="AY146" s="19" t="s">
        <v>164</v>
      </c>
      <c r="BE146" s="219">
        <f>IF(N146="základní",J146,0)</f>
        <v>0</v>
      </c>
      <c r="BF146" s="219">
        <f>IF(N146="snížená",J146,0)</f>
        <v>0</v>
      </c>
      <c r="BG146" s="219">
        <f>IF(N146="zákl. přenesená",J146,0)</f>
        <v>0</v>
      </c>
      <c r="BH146" s="219">
        <f>IF(N146="sníž. přenesená",J146,0)</f>
        <v>0</v>
      </c>
      <c r="BI146" s="219">
        <f>IF(N146="nulová",J146,0)</f>
        <v>0</v>
      </c>
      <c r="BJ146" s="19" t="s">
        <v>84</v>
      </c>
      <c r="BK146" s="219">
        <f>ROUND(I146*H146,2)</f>
        <v>0</v>
      </c>
      <c r="BL146" s="19" t="s">
        <v>171</v>
      </c>
      <c r="BM146" s="218" t="s">
        <v>613</v>
      </c>
    </row>
    <row r="147" s="2" customFormat="1">
      <c r="A147" s="41"/>
      <c r="B147" s="42"/>
      <c r="C147" s="43"/>
      <c r="D147" s="227" t="s">
        <v>592</v>
      </c>
      <c r="E147" s="43"/>
      <c r="F147" s="268" t="s">
        <v>2429</v>
      </c>
      <c r="G147" s="43"/>
      <c r="H147" s="43"/>
      <c r="I147" s="222"/>
      <c r="J147" s="43"/>
      <c r="K147" s="43"/>
      <c r="L147" s="47"/>
      <c r="M147" s="223"/>
      <c r="N147" s="224"/>
      <c r="O147" s="87"/>
      <c r="P147" s="87"/>
      <c r="Q147" s="87"/>
      <c r="R147" s="87"/>
      <c r="S147" s="87"/>
      <c r="T147" s="88"/>
      <c r="U147" s="41"/>
      <c r="V147" s="41"/>
      <c r="W147" s="41"/>
      <c r="X147" s="41"/>
      <c r="Y147" s="41"/>
      <c r="Z147" s="41"/>
      <c r="AA147" s="41"/>
      <c r="AB147" s="41"/>
      <c r="AC147" s="41"/>
      <c r="AD147" s="41"/>
      <c r="AE147" s="41"/>
      <c r="AT147" s="19" t="s">
        <v>592</v>
      </c>
      <c r="AU147" s="19" t="s">
        <v>84</v>
      </c>
    </row>
    <row r="148" s="2" customFormat="1" ht="24" customHeight="1">
      <c r="A148" s="41"/>
      <c r="B148" s="42"/>
      <c r="C148" s="207" t="s">
        <v>397</v>
      </c>
      <c r="D148" s="207" t="s">
        <v>166</v>
      </c>
      <c r="E148" s="208" t="s">
        <v>2430</v>
      </c>
      <c r="F148" s="209" t="s">
        <v>2431</v>
      </c>
      <c r="G148" s="210" t="s">
        <v>1597</v>
      </c>
      <c r="H148" s="211">
        <v>7</v>
      </c>
      <c r="I148" s="212"/>
      <c r="J148" s="213">
        <f>ROUND(I148*H148,2)</f>
        <v>0</v>
      </c>
      <c r="K148" s="209" t="s">
        <v>32</v>
      </c>
      <c r="L148" s="47"/>
      <c r="M148" s="214" t="s">
        <v>32</v>
      </c>
      <c r="N148" s="215" t="s">
        <v>47</v>
      </c>
      <c r="O148" s="87"/>
      <c r="P148" s="216">
        <f>O148*H148</f>
        <v>0</v>
      </c>
      <c r="Q148" s="216">
        <v>0</v>
      </c>
      <c r="R148" s="216">
        <f>Q148*H148</f>
        <v>0</v>
      </c>
      <c r="S148" s="216">
        <v>0</v>
      </c>
      <c r="T148" s="217">
        <f>S148*H148</f>
        <v>0</v>
      </c>
      <c r="U148" s="41"/>
      <c r="V148" s="41"/>
      <c r="W148" s="41"/>
      <c r="X148" s="41"/>
      <c r="Y148" s="41"/>
      <c r="Z148" s="41"/>
      <c r="AA148" s="41"/>
      <c r="AB148" s="41"/>
      <c r="AC148" s="41"/>
      <c r="AD148" s="41"/>
      <c r="AE148" s="41"/>
      <c r="AR148" s="218" t="s">
        <v>171</v>
      </c>
      <c r="AT148" s="218" t="s">
        <v>166</v>
      </c>
      <c r="AU148" s="218" t="s">
        <v>84</v>
      </c>
      <c r="AY148" s="19" t="s">
        <v>164</v>
      </c>
      <c r="BE148" s="219">
        <f>IF(N148="základní",J148,0)</f>
        <v>0</v>
      </c>
      <c r="BF148" s="219">
        <f>IF(N148="snížená",J148,0)</f>
        <v>0</v>
      </c>
      <c r="BG148" s="219">
        <f>IF(N148="zákl. přenesená",J148,0)</f>
        <v>0</v>
      </c>
      <c r="BH148" s="219">
        <f>IF(N148="sníž. přenesená",J148,0)</f>
        <v>0</v>
      </c>
      <c r="BI148" s="219">
        <f>IF(N148="nulová",J148,0)</f>
        <v>0</v>
      </c>
      <c r="BJ148" s="19" t="s">
        <v>84</v>
      </c>
      <c r="BK148" s="219">
        <f>ROUND(I148*H148,2)</f>
        <v>0</v>
      </c>
      <c r="BL148" s="19" t="s">
        <v>171</v>
      </c>
      <c r="BM148" s="218" t="s">
        <v>623</v>
      </c>
    </row>
    <row r="149" s="2" customFormat="1" ht="24" customHeight="1">
      <c r="A149" s="41"/>
      <c r="B149" s="42"/>
      <c r="C149" s="207" t="s">
        <v>402</v>
      </c>
      <c r="D149" s="207" t="s">
        <v>166</v>
      </c>
      <c r="E149" s="208" t="s">
        <v>2432</v>
      </c>
      <c r="F149" s="209" t="s">
        <v>2433</v>
      </c>
      <c r="G149" s="210" t="s">
        <v>1597</v>
      </c>
      <c r="H149" s="211">
        <v>18</v>
      </c>
      <c r="I149" s="212"/>
      <c r="J149" s="213">
        <f>ROUND(I149*H149,2)</f>
        <v>0</v>
      </c>
      <c r="K149" s="209" t="s">
        <v>32</v>
      </c>
      <c r="L149" s="47"/>
      <c r="M149" s="214" t="s">
        <v>32</v>
      </c>
      <c r="N149" s="215" t="s">
        <v>47</v>
      </c>
      <c r="O149" s="87"/>
      <c r="P149" s="216">
        <f>O149*H149</f>
        <v>0</v>
      </c>
      <c r="Q149" s="216">
        <v>0</v>
      </c>
      <c r="R149" s="216">
        <f>Q149*H149</f>
        <v>0</v>
      </c>
      <c r="S149" s="216">
        <v>0</v>
      </c>
      <c r="T149" s="217">
        <f>S149*H149</f>
        <v>0</v>
      </c>
      <c r="U149" s="41"/>
      <c r="V149" s="41"/>
      <c r="W149" s="41"/>
      <c r="X149" s="41"/>
      <c r="Y149" s="41"/>
      <c r="Z149" s="41"/>
      <c r="AA149" s="41"/>
      <c r="AB149" s="41"/>
      <c r="AC149" s="41"/>
      <c r="AD149" s="41"/>
      <c r="AE149" s="41"/>
      <c r="AR149" s="218" t="s">
        <v>171</v>
      </c>
      <c r="AT149" s="218" t="s">
        <v>166</v>
      </c>
      <c r="AU149" s="218" t="s">
        <v>84</v>
      </c>
      <c r="AY149" s="19" t="s">
        <v>164</v>
      </c>
      <c r="BE149" s="219">
        <f>IF(N149="základní",J149,0)</f>
        <v>0</v>
      </c>
      <c r="BF149" s="219">
        <f>IF(N149="snížená",J149,0)</f>
        <v>0</v>
      </c>
      <c r="BG149" s="219">
        <f>IF(N149="zákl. přenesená",J149,0)</f>
        <v>0</v>
      </c>
      <c r="BH149" s="219">
        <f>IF(N149="sníž. přenesená",J149,0)</f>
        <v>0</v>
      </c>
      <c r="BI149" s="219">
        <f>IF(N149="nulová",J149,0)</f>
        <v>0</v>
      </c>
      <c r="BJ149" s="19" t="s">
        <v>84</v>
      </c>
      <c r="BK149" s="219">
        <f>ROUND(I149*H149,2)</f>
        <v>0</v>
      </c>
      <c r="BL149" s="19" t="s">
        <v>171</v>
      </c>
      <c r="BM149" s="218" t="s">
        <v>633</v>
      </c>
    </row>
    <row r="150" s="2" customFormat="1">
      <c r="A150" s="41"/>
      <c r="B150" s="42"/>
      <c r="C150" s="43"/>
      <c r="D150" s="227" t="s">
        <v>592</v>
      </c>
      <c r="E150" s="43"/>
      <c r="F150" s="268" t="s">
        <v>2434</v>
      </c>
      <c r="G150" s="43"/>
      <c r="H150" s="43"/>
      <c r="I150" s="222"/>
      <c r="J150" s="43"/>
      <c r="K150" s="43"/>
      <c r="L150" s="47"/>
      <c r="M150" s="223"/>
      <c r="N150" s="224"/>
      <c r="O150" s="87"/>
      <c r="P150" s="87"/>
      <c r="Q150" s="87"/>
      <c r="R150" s="87"/>
      <c r="S150" s="87"/>
      <c r="T150" s="88"/>
      <c r="U150" s="41"/>
      <c r="V150" s="41"/>
      <c r="W150" s="41"/>
      <c r="X150" s="41"/>
      <c r="Y150" s="41"/>
      <c r="Z150" s="41"/>
      <c r="AA150" s="41"/>
      <c r="AB150" s="41"/>
      <c r="AC150" s="41"/>
      <c r="AD150" s="41"/>
      <c r="AE150" s="41"/>
      <c r="AT150" s="19" t="s">
        <v>592</v>
      </c>
      <c r="AU150" s="19" t="s">
        <v>84</v>
      </c>
    </row>
    <row r="151" s="2" customFormat="1" ht="16.5" customHeight="1">
      <c r="A151" s="41"/>
      <c r="B151" s="42"/>
      <c r="C151" s="207" t="s">
        <v>407</v>
      </c>
      <c r="D151" s="207" t="s">
        <v>166</v>
      </c>
      <c r="E151" s="208" t="s">
        <v>2435</v>
      </c>
      <c r="F151" s="209" t="s">
        <v>2436</v>
      </c>
      <c r="G151" s="210" t="s">
        <v>1597</v>
      </c>
      <c r="H151" s="211">
        <v>1</v>
      </c>
      <c r="I151" s="212"/>
      <c r="J151" s="213">
        <f>ROUND(I151*H151,2)</f>
        <v>0</v>
      </c>
      <c r="K151" s="209" t="s">
        <v>32</v>
      </c>
      <c r="L151" s="47"/>
      <c r="M151" s="214" t="s">
        <v>32</v>
      </c>
      <c r="N151" s="215" t="s">
        <v>47</v>
      </c>
      <c r="O151" s="87"/>
      <c r="P151" s="216">
        <f>O151*H151</f>
        <v>0</v>
      </c>
      <c r="Q151" s="216">
        <v>0</v>
      </c>
      <c r="R151" s="216">
        <f>Q151*H151</f>
        <v>0</v>
      </c>
      <c r="S151" s="216">
        <v>0</v>
      </c>
      <c r="T151" s="217">
        <f>S151*H151</f>
        <v>0</v>
      </c>
      <c r="U151" s="41"/>
      <c r="V151" s="41"/>
      <c r="W151" s="41"/>
      <c r="X151" s="41"/>
      <c r="Y151" s="41"/>
      <c r="Z151" s="41"/>
      <c r="AA151" s="41"/>
      <c r="AB151" s="41"/>
      <c r="AC151" s="41"/>
      <c r="AD151" s="41"/>
      <c r="AE151" s="41"/>
      <c r="AR151" s="218" t="s">
        <v>171</v>
      </c>
      <c r="AT151" s="218" t="s">
        <v>166</v>
      </c>
      <c r="AU151" s="218" t="s">
        <v>84</v>
      </c>
      <c r="AY151" s="19" t="s">
        <v>164</v>
      </c>
      <c r="BE151" s="219">
        <f>IF(N151="základní",J151,0)</f>
        <v>0</v>
      </c>
      <c r="BF151" s="219">
        <f>IF(N151="snížená",J151,0)</f>
        <v>0</v>
      </c>
      <c r="BG151" s="219">
        <f>IF(N151="zákl. přenesená",J151,0)</f>
        <v>0</v>
      </c>
      <c r="BH151" s="219">
        <f>IF(N151="sníž. přenesená",J151,0)</f>
        <v>0</v>
      </c>
      <c r="BI151" s="219">
        <f>IF(N151="nulová",J151,0)</f>
        <v>0</v>
      </c>
      <c r="BJ151" s="19" t="s">
        <v>84</v>
      </c>
      <c r="BK151" s="219">
        <f>ROUND(I151*H151,2)</f>
        <v>0</v>
      </c>
      <c r="BL151" s="19" t="s">
        <v>171</v>
      </c>
      <c r="BM151" s="218" t="s">
        <v>644</v>
      </c>
    </row>
    <row r="152" s="2" customFormat="1">
      <c r="A152" s="41"/>
      <c r="B152" s="42"/>
      <c r="C152" s="43"/>
      <c r="D152" s="227" t="s">
        <v>592</v>
      </c>
      <c r="E152" s="43"/>
      <c r="F152" s="268" t="s">
        <v>2388</v>
      </c>
      <c r="G152" s="43"/>
      <c r="H152" s="43"/>
      <c r="I152" s="222"/>
      <c r="J152" s="43"/>
      <c r="K152" s="43"/>
      <c r="L152" s="47"/>
      <c r="M152" s="223"/>
      <c r="N152" s="224"/>
      <c r="O152" s="87"/>
      <c r="P152" s="87"/>
      <c r="Q152" s="87"/>
      <c r="R152" s="87"/>
      <c r="S152" s="87"/>
      <c r="T152" s="88"/>
      <c r="U152" s="41"/>
      <c r="V152" s="41"/>
      <c r="W152" s="41"/>
      <c r="X152" s="41"/>
      <c r="Y152" s="41"/>
      <c r="Z152" s="41"/>
      <c r="AA152" s="41"/>
      <c r="AB152" s="41"/>
      <c r="AC152" s="41"/>
      <c r="AD152" s="41"/>
      <c r="AE152" s="41"/>
      <c r="AT152" s="19" t="s">
        <v>592</v>
      </c>
      <c r="AU152" s="19" t="s">
        <v>84</v>
      </c>
    </row>
    <row r="153" s="2" customFormat="1" ht="16.5" customHeight="1">
      <c r="A153" s="41"/>
      <c r="B153" s="42"/>
      <c r="C153" s="207" t="s">
        <v>413</v>
      </c>
      <c r="D153" s="207" t="s">
        <v>166</v>
      </c>
      <c r="E153" s="208" t="s">
        <v>2437</v>
      </c>
      <c r="F153" s="209" t="s">
        <v>2438</v>
      </c>
      <c r="G153" s="210" t="s">
        <v>1597</v>
      </c>
      <c r="H153" s="211">
        <v>2</v>
      </c>
      <c r="I153" s="212"/>
      <c r="J153" s="213">
        <f>ROUND(I153*H153,2)</f>
        <v>0</v>
      </c>
      <c r="K153" s="209" t="s">
        <v>32</v>
      </c>
      <c r="L153" s="47"/>
      <c r="M153" s="214" t="s">
        <v>32</v>
      </c>
      <c r="N153" s="215" t="s">
        <v>47</v>
      </c>
      <c r="O153" s="87"/>
      <c r="P153" s="216">
        <f>O153*H153</f>
        <v>0</v>
      </c>
      <c r="Q153" s="216">
        <v>0</v>
      </c>
      <c r="R153" s="216">
        <f>Q153*H153</f>
        <v>0</v>
      </c>
      <c r="S153" s="216">
        <v>0</v>
      </c>
      <c r="T153" s="217">
        <f>S153*H153</f>
        <v>0</v>
      </c>
      <c r="U153" s="41"/>
      <c r="V153" s="41"/>
      <c r="W153" s="41"/>
      <c r="X153" s="41"/>
      <c r="Y153" s="41"/>
      <c r="Z153" s="41"/>
      <c r="AA153" s="41"/>
      <c r="AB153" s="41"/>
      <c r="AC153" s="41"/>
      <c r="AD153" s="41"/>
      <c r="AE153" s="41"/>
      <c r="AR153" s="218" t="s">
        <v>171</v>
      </c>
      <c r="AT153" s="218" t="s">
        <v>166</v>
      </c>
      <c r="AU153" s="218" t="s">
        <v>84</v>
      </c>
      <c r="AY153" s="19" t="s">
        <v>164</v>
      </c>
      <c r="BE153" s="219">
        <f>IF(N153="základní",J153,0)</f>
        <v>0</v>
      </c>
      <c r="BF153" s="219">
        <f>IF(N153="snížená",J153,0)</f>
        <v>0</v>
      </c>
      <c r="BG153" s="219">
        <f>IF(N153="zákl. přenesená",J153,0)</f>
        <v>0</v>
      </c>
      <c r="BH153" s="219">
        <f>IF(N153="sníž. přenesená",J153,0)</f>
        <v>0</v>
      </c>
      <c r="BI153" s="219">
        <f>IF(N153="nulová",J153,0)</f>
        <v>0</v>
      </c>
      <c r="BJ153" s="19" t="s">
        <v>84</v>
      </c>
      <c r="BK153" s="219">
        <f>ROUND(I153*H153,2)</f>
        <v>0</v>
      </c>
      <c r="BL153" s="19" t="s">
        <v>171</v>
      </c>
      <c r="BM153" s="218" t="s">
        <v>653</v>
      </c>
    </row>
    <row r="154" s="2" customFormat="1" ht="16.5" customHeight="1">
      <c r="A154" s="41"/>
      <c r="B154" s="42"/>
      <c r="C154" s="207" t="s">
        <v>418</v>
      </c>
      <c r="D154" s="207" t="s">
        <v>166</v>
      </c>
      <c r="E154" s="208" t="s">
        <v>2437</v>
      </c>
      <c r="F154" s="209" t="s">
        <v>2438</v>
      </c>
      <c r="G154" s="210" t="s">
        <v>1597</v>
      </c>
      <c r="H154" s="211">
        <v>2</v>
      </c>
      <c r="I154" s="212"/>
      <c r="J154" s="213">
        <f>ROUND(I154*H154,2)</f>
        <v>0</v>
      </c>
      <c r="K154" s="209" t="s">
        <v>32</v>
      </c>
      <c r="L154" s="47"/>
      <c r="M154" s="214" t="s">
        <v>32</v>
      </c>
      <c r="N154" s="215" t="s">
        <v>47</v>
      </c>
      <c r="O154" s="87"/>
      <c r="P154" s="216">
        <f>O154*H154</f>
        <v>0</v>
      </c>
      <c r="Q154" s="216">
        <v>0</v>
      </c>
      <c r="R154" s="216">
        <f>Q154*H154</f>
        <v>0</v>
      </c>
      <c r="S154" s="216">
        <v>0</v>
      </c>
      <c r="T154" s="217">
        <f>S154*H154</f>
        <v>0</v>
      </c>
      <c r="U154" s="41"/>
      <c r="V154" s="41"/>
      <c r="W154" s="41"/>
      <c r="X154" s="41"/>
      <c r="Y154" s="41"/>
      <c r="Z154" s="41"/>
      <c r="AA154" s="41"/>
      <c r="AB154" s="41"/>
      <c r="AC154" s="41"/>
      <c r="AD154" s="41"/>
      <c r="AE154" s="41"/>
      <c r="AR154" s="218" t="s">
        <v>171</v>
      </c>
      <c r="AT154" s="218" t="s">
        <v>166</v>
      </c>
      <c r="AU154" s="218" t="s">
        <v>84</v>
      </c>
      <c r="AY154" s="19" t="s">
        <v>164</v>
      </c>
      <c r="BE154" s="219">
        <f>IF(N154="základní",J154,0)</f>
        <v>0</v>
      </c>
      <c r="BF154" s="219">
        <f>IF(N154="snížená",J154,0)</f>
        <v>0</v>
      </c>
      <c r="BG154" s="219">
        <f>IF(N154="zákl. přenesená",J154,0)</f>
        <v>0</v>
      </c>
      <c r="BH154" s="219">
        <f>IF(N154="sníž. přenesená",J154,0)</f>
        <v>0</v>
      </c>
      <c r="BI154" s="219">
        <f>IF(N154="nulová",J154,0)</f>
        <v>0</v>
      </c>
      <c r="BJ154" s="19" t="s">
        <v>84</v>
      </c>
      <c r="BK154" s="219">
        <f>ROUND(I154*H154,2)</f>
        <v>0</v>
      </c>
      <c r="BL154" s="19" t="s">
        <v>171</v>
      </c>
      <c r="BM154" s="218" t="s">
        <v>664</v>
      </c>
    </row>
    <row r="155" s="2" customFormat="1" ht="16.5" customHeight="1">
      <c r="A155" s="41"/>
      <c r="B155" s="42"/>
      <c r="C155" s="207" t="s">
        <v>440</v>
      </c>
      <c r="D155" s="207" t="s">
        <v>166</v>
      </c>
      <c r="E155" s="208" t="s">
        <v>2439</v>
      </c>
      <c r="F155" s="209" t="s">
        <v>2440</v>
      </c>
      <c r="G155" s="210" t="s">
        <v>1597</v>
      </c>
      <c r="H155" s="211">
        <v>4</v>
      </c>
      <c r="I155" s="212"/>
      <c r="J155" s="213">
        <f>ROUND(I155*H155,2)</f>
        <v>0</v>
      </c>
      <c r="K155" s="209" t="s">
        <v>32</v>
      </c>
      <c r="L155" s="47"/>
      <c r="M155" s="214" t="s">
        <v>32</v>
      </c>
      <c r="N155" s="215" t="s">
        <v>47</v>
      </c>
      <c r="O155" s="87"/>
      <c r="P155" s="216">
        <f>O155*H155</f>
        <v>0</v>
      </c>
      <c r="Q155" s="216">
        <v>0</v>
      </c>
      <c r="R155" s="216">
        <f>Q155*H155</f>
        <v>0</v>
      </c>
      <c r="S155" s="216">
        <v>0</v>
      </c>
      <c r="T155" s="217">
        <f>S155*H155</f>
        <v>0</v>
      </c>
      <c r="U155" s="41"/>
      <c r="V155" s="41"/>
      <c r="W155" s="41"/>
      <c r="X155" s="41"/>
      <c r="Y155" s="41"/>
      <c r="Z155" s="41"/>
      <c r="AA155" s="41"/>
      <c r="AB155" s="41"/>
      <c r="AC155" s="41"/>
      <c r="AD155" s="41"/>
      <c r="AE155" s="41"/>
      <c r="AR155" s="218" t="s">
        <v>171</v>
      </c>
      <c r="AT155" s="218" t="s">
        <v>166</v>
      </c>
      <c r="AU155" s="218" t="s">
        <v>84</v>
      </c>
      <c r="AY155" s="19" t="s">
        <v>164</v>
      </c>
      <c r="BE155" s="219">
        <f>IF(N155="základní",J155,0)</f>
        <v>0</v>
      </c>
      <c r="BF155" s="219">
        <f>IF(N155="snížená",J155,0)</f>
        <v>0</v>
      </c>
      <c r="BG155" s="219">
        <f>IF(N155="zákl. přenesená",J155,0)</f>
        <v>0</v>
      </c>
      <c r="BH155" s="219">
        <f>IF(N155="sníž. přenesená",J155,0)</f>
        <v>0</v>
      </c>
      <c r="BI155" s="219">
        <f>IF(N155="nulová",J155,0)</f>
        <v>0</v>
      </c>
      <c r="BJ155" s="19" t="s">
        <v>84</v>
      </c>
      <c r="BK155" s="219">
        <f>ROUND(I155*H155,2)</f>
        <v>0</v>
      </c>
      <c r="BL155" s="19" t="s">
        <v>171</v>
      </c>
      <c r="BM155" s="218" t="s">
        <v>676</v>
      </c>
    </row>
    <row r="156" s="2" customFormat="1">
      <c r="A156" s="41"/>
      <c r="B156" s="42"/>
      <c r="C156" s="43"/>
      <c r="D156" s="227" t="s">
        <v>592</v>
      </c>
      <c r="E156" s="43"/>
      <c r="F156" s="268" t="s">
        <v>2395</v>
      </c>
      <c r="G156" s="43"/>
      <c r="H156" s="43"/>
      <c r="I156" s="222"/>
      <c r="J156" s="43"/>
      <c r="K156" s="43"/>
      <c r="L156" s="47"/>
      <c r="M156" s="223"/>
      <c r="N156" s="224"/>
      <c r="O156" s="87"/>
      <c r="P156" s="87"/>
      <c r="Q156" s="87"/>
      <c r="R156" s="87"/>
      <c r="S156" s="87"/>
      <c r="T156" s="88"/>
      <c r="U156" s="41"/>
      <c r="V156" s="41"/>
      <c r="W156" s="41"/>
      <c r="X156" s="41"/>
      <c r="Y156" s="41"/>
      <c r="Z156" s="41"/>
      <c r="AA156" s="41"/>
      <c r="AB156" s="41"/>
      <c r="AC156" s="41"/>
      <c r="AD156" s="41"/>
      <c r="AE156" s="41"/>
      <c r="AT156" s="19" t="s">
        <v>592</v>
      </c>
      <c r="AU156" s="19" t="s">
        <v>84</v>
      </c>
    </row>
    <row r="157" s="2" customFormat="1" ht="16.5" customHeight="1">
      <c r="A157" s="41"/>
      <c r="B157" s="42"/>
      <c r="C157" s="207" t="s">
        <v>445</v>
      </c>
      <c r="D157" s="207" t="s">
        <v>166</v>
      </c>
      <c r="E157" s="208" t="s">
        <v>2441</v>
      </c>
      <c r="F157" s="209" t="s">
        <v>2442</v>
      </c>
      <c r="G157" s="210" t="s">
        <v>2351</v>
      </c>
      <c r="H157" s="211">
        <v>56</v>
      </c>
      <c r="I157" s="212"/>
      <c r="J157" s="213">
        <f>ROUND(I157*H157,2)</f>
        <v>0</v>
      </c>
      <c r="K157" s="209" t="s">
        <v>32</v>
      </c>
      <c r="L157" s="47"/>
      <c r="M157" s="214" t="s">
        <v>32</v>
      </c>
      <c r="N157" s="215" t="s">
        <v>47</v>
      </c>
      <c r="O157" s="87"/>
      <c r="P157" s="216">
        <f>O157*H157</f>
        <v>0</v>
      </c>
      <c r="Q157" s="216">
        <v>0</v>
      </c>
      <c r="R157" s="216">
        <f>Q157*H157</f>
        <v>0</v>
      </c>
      <c r="S157" s="216">
        <v>0</v>
      </c>
      <c r="T157" s="217">
        <f>S157*H157</f>
        <v>0</v>
      </c>
      <c r="U157" s="41"/>
      <c r="V157" s="41"/>
      <c r="W157" s="41"/>
      <c r="X157" s="41"/>
      <c r="Y157" s="41"/>
      <c r="Z157" s="41"/>
      <c r="AA157" s="41"/>
      <c r="AB157" s="41"/>
      <c r="AC157" s="41"/>
      <c r="AD157" s="41"/>
      <c r="AE157" s="41"/>
      <c r="AR157" s="218" t="s">
        <v>171</v>
      </c>
      <c r="AT157" s="218" t="s">
        <v>166</v>
      </c>
      <c r="AU157" s="218" t="s">
        <v>84</v>
      </c>
      <c r="AY157" s="19" t="s">
        <v>164</v>
      </c>
      <c r="BE157" s="219">
        <f>IF(N157="základní",J157,0)</f>
        <v>0</v>
      </c>
      <c r="BF157" s="219">
        <f>IF(N157="snížená",J157,0)</f>
        <v>0</v>
      </c>
      <c r="BG157" s="219">
        <f>IF(N157="zákl. přenesená",J157,0)</f>
        <v>0</v>
      </c>
      <c r="BH157" s="219">
        <f>IF(N157="sníž. přenesená",J157,0)</f>
        <v>0</v>
      </c>
      <c r="BI157" s="219">
        <f>IF(N157="nulová",J157,0)</f>
        <v>0</v>
      </c>
      <c r="BJ157" s="19" t="s">
        <v>84</v>
      </c>
      <c r="BK157" s="219">
        <f>ROUND(I157*H157,2)</f>
        <v>0</v>
      </c>
      <c r="BL157" s="19" t="s">
        <v>171</v>
      </c>
      <c r="BM157" s="218" t="s">
        <v>688</v>
      </c>
    </row>
    <row r="158" s="2" customFormat="1" ht="16.5" customHeight="1">
      <c r="A158" s="41"/>
      <c r="B158" s="42"/>
      <c r="C158" s="207" t="s">
        <v>448</v>
      </c>
      <c r="D158" s="207" t="s">
        <v>166</v>
      </c>
      <c r="E158" s="208" t="s">
        <v>2443</v>
      </c>
      <c r="F158" s="209" t="s">
        <v>2444</v>
      </c>
      <c r="G158" s="210" t="s">
        <v>2351</v>
      </c>
      <c r="H158" s="211">
        <v>3</v>
      </c>
      <c r="I158" s="212"/>
      <c r="J158" s="213">
        <f>ROUND(I158*H158,2)</f>
        <v>0</v>
      </c>
      <c r="K158" s="209" t="s">
        <v>32</v>
      </c>
      <c r="L158" s="47"/>
      <c r="M158" s="214" t="s">
        <v>32</v>
      </c>
      <c r="N158" s="215" t="s">
        <v>47</v>
      </c>
      <c r="O158" s="87"/>
      <c r="P158" s="216">
        <f>O158*H158</f>
        <v>0</v>
      </c>
      <c r="Q158" s="216">
        <v>0</v>
      </c>
      <c r="R158" s="216">
        <f>Q158*H158</f>
        <v>0</v>
      </c>
      <c r="S158" s="216">
        <v>0</v>
      </c>
      <c r="T158" s="217">
        <f>S158*H158</f>
        <v>0</v>
      </c>
      <c r="U158" s="41"/>
      <c r="V158" s="41"/>
      <c r="W158" s="41"/>
      <c r="X158" s="41"/>
      <c r="Y158" s="41"/>
      <c r="Z158" s="41"/>
      <c r="AA158" s="41"/>
      <c r="AB158" s="41"/>
      <c r="AC158" s="41"/>
      <c r="AD158" s="41"/>
      <c r="AE158" s="41"/>
      <c r="AR158" s="218" t="s">
        <v>171</v>
      </c>
      <c r="AT158" s="218" t="s">
        <v>166</v>
      </c>
      <c r="AU158" s="218" t="s">
        <v>84</v>
      </c>
      <c r="AY158" s="19" t="s">
        <v>164</v>
      </c>
      <c r="BE158" s="219">
        <f>IF(N158="základní",J158,0)</f>
        <v>0</v>
      </c>
      <c r="BF158" s="219">
        <f>IF(N158="snížená",J158,0)</f>
        <v>0</v>
      </c>
      <c r="BG158" s="219">
        <f>IF(N158="zákl. přenesená",J158,0)</f>
        <v>0</v>
      </c>
      <c r="BH158" s="219">
        <f>IF(N158="sníž. přenesená",J158,0)</f>
        <v>0</v>
      </c>
      <c r="BI158" s="219">
        <f>IF(N158="nulová",J158,0)</f>
        <v>0</v>
      </c>
      <c r="BJ158" s="19" t="s">
        <v>84</v>
      </c>
      <c r="BK158" s="219">
        <f>ROUND(I158*H158,2)</f>
        <v>0</v>
      </c>
      <c r="BL158" s="19" t="s">
        <v>171</v>
      </c>
      <c r="BM158" s="218" t="s">
        <v>699</v>
      </c>
    </row>
    <row r="159" s="2" customFormat="1" ht="16.5" customHeight="1">
      <c r="A159" s="41"/>
      <c r="B159" s="42"/>
      <c r="C159" s="207" t="s">
        <v>453</v>
      </c>
      <c r="D159" s="207" t="s">
        <v>166</v>
      </c>
      <c r="E159" s="208" t="s">
        <v>2445</v>
      </c>
      <c r="F159" s="209" t="s">
        <v>2408</v>
      </c>
      <c r="G159" s="210" t="s">
        <v>2351</v>
      </c>
      <c r="H159" s="211">
        <v>3</v>
      </c>
      <c r="I159" s="212"/>
      <c r="J159" s="213">
        <f>ROUND(I159*H159,2)</f>
        <v>0</v>
      </c>
      <c r="K159" s="209" t="s">
        <v>32</v>
      </c>
      <c r="L159" s="47"/>
      <c r="M159" s="214" t="s">
        <v>32</v>
      </c>
      <c r="N159" s="215" t="s">
        <v>47</v>
      </c>
      <c r="O159" s="87"/>
      <c r="P159" s="216">
        <f>O159*H159</f>
        <v>0</v>
      </c>
      <c r="Q159" s="216">
        <v>0</v>
      </c>
      <c r="R159" s="216">
        <f>Q159*H159</f>
        <v>0</v>
      </c>
      <c r="S159" s="216">
        <v>0</v>
      </c>
      <c r="T159" s="217">
        <f>S159*H159</f>
        <v>0</v>
      </c>
      <c r="U159" s="41"/>
      <c r="V159" s="41"/>
      <c r="W159" s="41"/>
      <c r="X159" s="41"/>
      <c r="Y159" s="41"/>
      <c r="Z159" s="41"/>
      <c r="AA159" s="41"/>
      <c r="AB159" s="41"/>
      <c r="AC159" s="41"/>
      <c r="AD159" s="41"/>
      <c r="AE159" s="41"/>
      <c r="AR159" s="218" t="s">
        <v>171</v>
      </c>
      <c r="AT159" s="218" t="s">
        <v>166</v>
      </c>
      <c r="AU159" s="218" t="s">
        <v>84</v>
      </c>
      <c r="AY159" s="19" t="s">
        <v>164</v>
      </c>
      <c r="BE159" s="219">
        <f>IF(N159="základní",J159,0)</f>
        <v>0</v>
      </c>
      <c r="BF159" s="219">
        <f>IF(N159="snížená",J159,0)</f>
        <v>0</v>
      </c>
      <c r="BG159" s="219">
        <f>IF(N159="zákl. přenesená",J159,0)</f>
        <v>0</v>
      </c>
      <c r="BH159" s="219">
        <f>IF(N159="sníž. přenesená",J159,0)</f>
        <v>0</v>
      </c>
      <c r="BI159" s="219">
        <f>IF(N159="nulová",J159,0)</f>
        <v>0</v>
      </c>
      <c r="BJ159" s="19" t="s">
        <v>84</v>
      </c>
      <c r="BK159" s="219">
        <f>ROUND(I159*H159,2)</f>
        <v>0</v>
      </c>
      <c r="BL159" s="19" t="s">
        <v>171</v>
      </c>
      <c r="BM159" s="218" t="s">
        <v>711</v>
      </c>
    </row>
    <row r="160" s="2" customFormat="1">
      <c r="A160" s="41"/>
      <c r="B160" s="42"/>
      <c r="C160" s="43"/>
      <c r="D160" s="227" t="s">
        <v>592</v>
      </c>
      <c r="E160" s="43"/>
      <c r="F160" s="268" t="s">
        <v>2406</v>
      </c>
      <c r="G160" s="43"/>
      <c r="H160" s="43"/>
      <c r="I160" s="222"/>
      <c r="J160" s="43"/>
      <c r="K160" s="43"/>
      <c r="L160" s="47"/>
      <c r="M160" s="223"/>
      <c r="N160" s="224"/>
      <c r="O160" s="87"/>
      <c r="P160" s="87"/>
      <c r="Q160" s="87"/>
      <c r="R160" s="87"/>
      <c r="S160" s="87"/>
      <c r="T160" s="88"/>
      <c r="U160" s="41"/>
      <c r="V160" s="41"/>
      <c r="W160" s="41"/>
      <c r="X160" s="41"/>
      <c r="Y160" s="41"/>
      <c r="Z160" s="41"/>
      <c r="AA160" s="41"/>
      <c r="AB160" s="41"/>
      <c r="AC160" s="41"/>
      <c r="AD160" s="41"/>
      <c r="AE160" s="41"/>
      <c r="AT160" s="19" t="s">
        <v>592</v>
      </c>
      <c r="AU160" s="19" t="s">
        <v>84</v>
      </c>
    </row>
    <row r="161" s="2" customFormat="1" ht="16.5" customHeight="1">
      <c r="A161" s="41"/>
      <c r="B161" s="42"/>
      <c r="C161" s="207" t="s">
        <v>458</v>
      </c>
      <c r="D161" s="207" t="s">
        <v>166</v>
      </c>
      <c r="E161" s="208" t="s">
        <v>2446</v>
      </c>
      <c r="F161" s="209" t="s">
        <v>2444</v>
      </c>
      <c r="G161" s="210" t="s">
        <v>2351</v>
      </c>
      <c r="H161" s="211">
        <v>7</v>
      </c>
      <c r="I161" s="212"/>
      <c r="J161" s="213">
        <f>ROUND(I161*H161,2)</f>
        <v>0</v>
      </c>
      <c r="K161" s="209" t="s">
        <v>32</v>
      </c>
      <c r="L161" s="47"/>
      <c r="M161" s="214" t="s">
        <v>32</v>
      </c>
      <c r="N161" s="215" t="s">
        <v>47</v>
      </c>
      <c r="O161" s="87"/>
      <c r="P161" s="216">
        <f>O161*H161</f>
        <v>0</v>
      </c>
      <c r="Q161" s="216">
        <v>0</v>
      </c>
      <c r="R161" s="216">
        <f>Q161*H161</f>
        <v>0</v>
      </c>
      <c r="S161" s="216">
        <v>0</v>
      </c>
      <c r="T161" s="217">
        <f>S161*H161</f>
        <v>0</v>
      </c>
      <c r="U161" s="41"/>
      <c r="V161" s="41"/>
      <c r="W161" s="41"/>
      <c r="X161" s="41"/>
      <c r="Y161" s="41"/>
      <c r="Z161" s="41"/>
      <c r="AA161" s="41"/>
      <c r="AB161" s="41"/>
      <c r="AC161" s="41"/>
      <c r="AD161" s="41"/>
      <c r="AE161" s="41"/>
      <c r="AR161" s="218" t="s">
        <v>171</v>
      </c>
      <c r="AT161" s="218" t="s">
        <v>166</v>
      </c>
      <c r="AU161" s="218" t="s">
        <v>84</v>
      </c>
      <c r="AY161" s="19" t="s">
        <v>164</v>
      </c>
      <c r="BE161" s="219">
        <f>IF(N161="základní",J161,0)</f>
        <v>0</v>
      </c>
      <c r="BF161" s="219">
        <f>IF(N161="snížená",J161,0)</f>
        <v>0</v>
      </c>
      <c r="BG161" s="219">
        <f>IF(N161="zákl. přenesená",J161,0)</f>
        <v>0</v>
      </c>
      <c r="BH161" s="219">
        <f>IF(N161="sníž. přenesená",J161,0)</f>
        <v>0</v>
      </c>
      <c r="BI161" s="219">
        <f>IF(N161="nulová",J161,0)</f>
        <v>0</v>
      </c>
      <c r="BJ161" s="19" t="s">
        <v>84</v>
      </c>
      <c r="BK161" s="219">
        <f>ROUND(I161*H161,2)</f>
        <v>0</v>
      </c>
      <c r="BL161" s="19" t="s">
        <v>171</v>
      </c>
      <c r="BM161" s="218" t="s">
        <v>723</v>
      </c>
    </row>
    <row r="162" s="2" customFormat="1" ht="16.5" customHeight="1">
      <c r="A162" s="41"/>
      <c r="B162" s="42"/>
      <c r="C162" s="207" t="s">
        <v>462</v>
      </c>
      <c r="D162" s="207" t="s">
        <v>166</v>
      </c>
      <c r="E162" s="208" t="s">
        <v>2447</v>
      </c>
      <c r="F162" s="209" t="s">
        <v>2448</v>
      </c>
      <c r="G162" s="210" t="s">
        <v>2351</v>
      </c>
      <c r="H162" s="211">
        <v>9</v>
      </c>
      <c r="I162" s="212"/>
      <c r="J162" s="213">
        <f>ROUND(I162*H162,2)</f>
        <v>0</v>
      </c>
      <c r="K162" s="209" t="s">
        <v>32</v>
      </c>
      <c r="L162" s="47"/>
      <c r="M162" s="214" t="s">
        <v>32</v>
      </c>
      <c r="N162" s="215" t="s">
        <v>47</v>
      </c>
      <c r="O162" s="87"/>
      <c r="P162" s="216">
        <f>O162*H162</f>
        <v>0</v>
      </c>
      <c r="Q162" s="216">
        <v>0</v>
      </c>
      <c r="R162" s="216">
        <f>Q162*H162</f>
        <v>0</v>
      </c>
      <c r="S162" s="216">
        <v>0</v>
      </c>
      <c r="T162" s="217">
        <f>S162*H162</f>
        <v>0</v>
      </c>
      <c r="U162" s="41"/>
      <c r="V162" s="41"/>
      <c r="W162" s="41"/>
      <c r="X162" s="41"/>
      <c r="Y162" s="41"/>
      <c r="Z162" s="41"/>
      <c r="AA162" s="41"/>
      <c r="AB162" s="41"/>
      <c r="AC162" s="41"/>
      <c r="AD162" s="41"/>
      <c r="AE162" s="41"/>
      <c r="AR162" s="218" t="s">
        <v>171</v>
      </c>
      <c r="AT162" s="218" t="s">
        <v>166</v>
      </c>
      <c r="AU162" s="218" t="s">
        <v>84</v>
      </c>
      <c r="AY162" s="19" t="s">
        <v>164</v>
      </c>
      <c r="BE162" s="219">
        <f>IF(N162="základní",J162,0)</f>
        <v>0</v>
      </c>
      <c r="BF162" s="219">
        <f>IF(N162="snížená",J162,0)</f>
        <v>0</v>
      </c>
      <c r="BG162" s="219">
        <f>IF(N162="zákl. přenesená",J162,0)</f>
        <v>0</v>
      </c>
      <c r="BH162" s="219">
        <f>IF(N162="sníž. přenesená",J162,0)</f>
        <v>0</v>
      </c>
      <c r="BI162" s="219">
        <f>IF(N162="nulová",J162,0)</f>
        <v>0</v>
      </c>
      <c r="BJ162" s="19" t="s">
        <v>84</v>
      </c>
      <c r="BK162" s="219">
        <f>ROUND(I162*H162,2)</f>
        <v>0</v>
      </c>
      <c r="BL162" s="19" t="s">
        <v>171</v>
      </c>
      <c r="BM162" s="218" t="s">
        <v>735</v>
      </c>
    </row>
    <row r="163" s="2" customFormat="1" ht="16.5" customHeight="1">
      <c r="A163" s="41"/>
      <c r="B163" s="42"/>
      <c r="C163" s="207" t="s">
        <v>472</v>
      </c>
      <c r="D163" s="207" t="s">
        <v>166</v>
      </c>
      <c r="E163" s="208" t="s">
        <v>2449</v>
      </c>
      <c r="F163" s="209" t="s">
        <v>2450</v>
      </c>
      <c r="G163" s="210" t="s">
        <v>2351</v>
      </c>
      <c r="H163" s="211">
        <v>3</v>
      </c>
      <c r="I163" s="212"/>
      <c r="J163" s="213">
        <f>ROUND(I163*H163,2)</f>
        <v>0</v>
      </c>
      <c r="K163" s="209" t="s">
        <v>32</v>
      </c>
      <c r="L163" s="47"/>
      <c r="M163" s="214" t="s">
        <v>32</v>
      </c>
      <c r="N163" s="215" t="s">
        <v>47</v>
      </c>
      <c r="O163" s="87"/>
      <c r="P163" s="216">
        <f>O163*H163</f>
        <v>0</v>
      </c>
      <c r="Q163" s="216">
        <v>0</v>
      </c>
      <c r="R163" s="216">
        <f>Q163*H163</f>
        <v>0</v>
      </c>
      <c r="S163" s="216">
        <v>0</v>
      </c>
      <c r="T163" s="217">
        <f>S163*H163</f>
        <v>0</v>
      </c>
      <c r="U163" s="41"/>
      <c r="V163" s="41"/>
      <c r="W163" s="41"/>
      <c r="X163" s="41"/>
      <c r="Y163" s="41"/>
      <c r="Z163" s="41"/>
      <c r="AA163" s="41"/>
      <c r="AB163" s="41"/>
      <c r="AC163" s="41"/>
      <c r="AD163" s="41"/>
      <c r="AE163" s="41"/>
      <c r="AR163" s="218" t="s">
        <v>171</v>
      </c>
      <c r="AT163" s="218" t="s">
        <v>166</v>
      </c>
      <c r="AU163" s="218" t="s">
        <v>84</v>
      </c>
      <c r="AY163" s="19" t="s">
        <v>164</v>
      </c>
      <c r="BE163" s="219">
        <f>IF(N163="základní",J163,0)</f>
        <v>0</v>
      </c>
      <c r="BF163" s="219">
        <f>IF(N163="snížená",J163,0)</f>
        <v>0</v>
      </c>
      <c r="BG163" s="219">
        <f>IF(N163="zákl. přenesená",J163,0)</f>
        <v>0</v>
      </c>
      <c r="BH163" s="219">
        <f>IF(N163="sníž. přenesená",J163,0)</f>
        <v>0</v>
      </c>
      <c r="BI163" s="219">
        <f>IF(N163="nulová",J163,0)</f>
        <v>0</v>
      </c>
      <c r="BJ163" s="19" t="s">
        <v>84</v>
      </c>
      <c r="BK163" s="219">
        <f>ROUND(I163*H163,2)</f>
        <v>0</v>
      </c>
      <c r="BL163" s="19" t="s">
        <v>171</v>
      </c>
      <c r="BM163" s="218" t="s">
        <v>747</v>
      </c>
    </row>
    <row r="164" s="2" customFormat="1">
      <c r="A164" s="41"/>
      <c r="B164" s="42"/>
      <c r="C164" s="43"/>
      <c r="D164" s="227" t="s">
        <v>592</v>
      </c>
      <c r="E164" s="43"/>
      <c r="F164" s="268" t="s">
        <v>2412</v>
      </c>
      <c r="G164" s="43"/>
      <c r="H164" s="43"/>
      <c r="I164" s="222"/>
      <c r="J164" s="43"/>
      <c r="K164" s="43"/>
      <c r="L164" s="47"/>
      <c r="M164" s="223"/>
      <c r="N164" s="224"/>
      <c r="O164" s="87"/>
      <c r="P164" s="87"/>
      <c r="Q164" s="87"/>
      <c r="R164" s="87"/>
      <c r="S164" s="87"/>
      <c r="T164" s="88"/>
      <c r="U164" s="41"/>
      <c r="V164" s="41"/>
      <c r="W164" s="41"/>
      <c r="X164" s="41"/>
      <c r="Y164" s="41"/>
      <c r="Z164" s="41"/>
      <c r="AA164" s="41"/>
      <c r="AB164" s="41"/>
      <c r="AC164" s="41"/>
      <c r="AD164" s="41"/>
      <c r="AE164" s="41"/>
      <c r="AT164" s="19" t="s">
        <v>592</v>
      </c>
      <c r="AU164" s="19" t="s">
        <v>84</v>
      </c>
    </row>
    <row r="165" s="2" customFormat="1" ht="16.5" customHeight="1">
      <c r="A165" s="41"/>
      <c r="B165" s="42"/>
      <c r="C165" s="207" t="s">
        <v>477</v>
      </c>
      <c r="D165" s="207" t="s">
        <v>166</v>
      </c>
      <c r="E165" s="208" t="s">
        <v>2415</v>
      </c>
      <c r="F165" s="209" t="s">
        <v>2416</v>
      </c>
      <c r="G165" s="210" t="s">
        <v>2351</v>
      </c>
      <c r="H165" s="211">
        <v>103</v>
      </c>
      <c r="I165" s="212"/>
      <c r="J165" s="213">
        <f>ROUND(I165*H165,2)</f>
        <v>0</v>
      </c>
      <c r="K165" s="209" t="s">
        <v>32</v>
      </c>
      <c r="L165" s="47"/>
      <c r="M165" s="214" t="s">
        <v>32</v>
      </c>
      <c r="N165" s="215" t="s">
        <v>47</v>
      </c>
      <c r="O165" s="87"/>
      <c r="P165" s="216">
        <f>O165*H165</f>
        <v>0</v>
      </c>
      <c r="Q165" s="216">
        <v>0</v>
      </c>
      <c r="R165" s="216">
        <f>Q165*H165</f>
        <v>0</v>
      </c>
      <c r="S165" s="216">
        <v>0</v>
      </c>
      <c r="T165" s="217">
        <f>S165*H165</f>
        <v>0</v>
      </c>
      <c r="U165" s="41"/>
      <c r="V165" s="41"/>
      <c r="W165" s="41"/>
      <c r="X165" s="41"/>
      <c r="Y165" s="41"/>
      <c r="Z165" s="41"/>
      <c r="AA165" s="41"/>
      <c r="AB165" s="41"/>
      <c r="AC165" s="41"/>
      <c r="AD165" s="41"/>
      <c r="AE165" s="41"/>
      <c r="AR165" s="218" t="s">
        <v>171</v>
      </c>
      <c r="AT165" s="218" t="s">
        <v>166</v>
      </c>
      <c r="AU165" s="218" t="s">
        <v>84</v>
      </c>
      <c r="AY165" s="19" t="s">
        <v>164</v>
      </c>
      <c r="BE165" s="219">
        <f>IF(N165="základní",J165,0)</f>
        <v>0</v>
      </c>
      <c r="BF165" s="219">
        <f>IF(N165="snížená",J165,0)</f>
        <v>0</v>
      </c>
      <c r="BG165" s="219">
        <f>IF(N165="zákl. přenesená",J165,0)</f>
        <v>0</v>
      </c>
      <c r="BH165" s="219">
        <f>IF(N165="sníž. přenesená",J165,0)</f>
        <v>0</v>
      </c>
      <c r="BI165" s="219">
        <f>IF(N165="nulová",J165,0)</f>
        <v>0</v>
      </c>
      <c r="BJ165" s="19" t="s">
        <v>84</v>
      </c>
      <c r="BK165" s="219">
        <f>ROUND(I165*H165,2)</f>
        <v>0</v>
      </c>
      <c r="BL165" s="19" t="s">
        <v>171</v>
      </c>
      <c r="BM165" s="218" t="s">
        <v>758</v>
      </c>
    </row>
    <row r="166" s="2" customFormat="1">
      <c r="A166" s="41"/>
      <c r="B166" s="42"/>
      <c r="C166" s="43"/>
      <c r="D166" s="227" t="s">
        <v>592</v>
      </c>
      <c r="E166" s="43"/>
      <c r="F166" s="268" t="s">
        <v>2355</v>
      </c>
      <c r="G166" s="43"/>
      <c r="H166" s="43"/>
      <c r="I166" s="222"/>
      <c r="J166" s="43"/>
      <c r="K166" s="43"/>
      <c r="L166" s="47"/>
      <c r="M166" s="223"/>
      <c r="N166" s="224"/>
      <c r="O166" s="87"/>
      <c r="P166" s="87"/>
      <c r="Q166" s="87"/>
      <c r="R166" s="87"/>
      <c r="S166" s="87"/>
      <c r="T166" s="88"/>
      <c r="U166" s="41"/>
      <c r="V166" s="41"/>
      <c r="W166" s="41"/>
      <c r="X166" s="41"/>
      <c r="Y166" s="41"/>
      <c r="Z166" s="41"/>
      <c r="AA166" s="41"/>
      <c r="AB166" s="41"/>
      <c r="AC166" s="41"/>
      <c r="AD166" s="41"/>
      <c r="AE166" s="41"/>
      <c r="AT166" s="19" t="s">
        <v>592</v>
      </c>
      <c r="AU166" s="19" t="s">
        <v>84</v>
      </c>
    </row>
    <row r="167" s="2" customFormat="1" ht="16.5" customHeight="1">
      <c r="A167" s="41"/>
      <c r="B167" s="42"/>
      <c r="C167" s="207" t="s">
        <v>482</v>
      </c>
      <c r="D167" s="207" t="s">
        <v>166</v>
      </c>
      <c r="E167" s="208" t="s">
        <v>2451</v>
      </c>
      <c r="F167" s="209" t="s">
        <v>2452</v>
      </c>
      <c r="G167" s="210" t="s">
        <v>2358</v>
      </c>
      <c r="H167" s="211">
        <v>0.035999999999999997</v>
      </c>
      <c r="I167" s="212"/>
      <c r="J167" s="213">
        <f>ROUND(I167*H167,2)</f>
        <v>0</v>
      </c>
      <c r="K167" s="209" t="s">
        <v>32</v>
      </c>
      <c r="L167" s="47"/>
      <c r="M167" s="214" t="s">
        <v>32</v>
      </c>
      <c r="N167" s="215" t="s">
        <v>47</v>
      </c>
      <c r="O167" s="87"/>
      <c r="P167" s="216">
        <f>O167*H167</f>
        <v>0</v>
      </c>
      <c r="Q167" s="216">
        <v>0</v>
      </c>
      <c r="R167" s="216">
        <f>Q167*H167</f>
        <v>0</v>
      </c>
      <c r="S167" s="216">
        <v>0</v>
      </c>
      <c r="T167" s="217">
        <f>S167*H167</f>
        <v>0</v>
      </c>
      <c r="U167" s="41"/>
      <c r="V167" s="41"/>
      <c r="W167" s="41"/>
      <c r="X167" s="41"/>
      <c r="Y167" s="41"/>
      <c r="Z167" s="41"/>
      <c r="AA167" s="41"/>
      <c r="AB167" s="41"/>
      <c r="AC167" s="41"/>
      <c r="AD167" s="41"/>
      <c r="AE167" s="41"/>
      <c r="AR167" s="218" t="s">
        <v>171</v>
      </c>
      <c r="AT167" s="218" t="s">
        <v>166</v>
      </c>
      <c r="AU167" s="218" t="s">
        <v>84</v>
      </c>
      <c r="AY167" s="19" t="s">
        <v>164</v>
      </c>
      <c r="BE167" s="219">
        <f>IF(N167="základní",J167,0)</f>
        <v>0</v>
      </c>
      <c r="BF167" s="219">
        <f>IF(N167="snížená",J167,0)</f>
        <v>0</v>
      </c>
      <c r="BG167" s="219">
        <f>IF(N167="zákl. přenesená",J167,0)</f>
        <v>0</v>
      </c>
      <c r="BH167" s="219">
        <f>IF(N167="sníž. přenesená",J167,0)</f>
        <v>0</v>
      </c>
      <c r="BI167" s="219">
        <f>IF(N167="nulová",J167,0)</f>
        <v>0</v>
      </c>
      <c r="BJ167" s="19" t="s">
        <v>84</v>
      </c>
      <c r="BK167" s="219">
        <f>ROUND(I167*H167,2)</f>
        <v>0</v>
      </c>
      <c r="BL167" s="19" t="s">
        <v>171</v>
      </c>
      <c r="BM167" s="218" t="s">
        <v>770</v>
      </c>
    </row>
    <row r="168" s="12" customFormat="1" ht="25.92" customHeight="1">
      <c r="A168" s="12"/>
      <c r="B168" s="191"/>
      <c r="C168" s="192"/>
      <c r="D168" s="193" t="s">
        <v>75</v>
      </c>
      <c r="E168" s="194" t="s">
        <v>2186</v>
      </c>
      <c r="F168" s="194" t="s">
        <v>2453</v>
      </c>
      <c r="G168" s="192"/>
      <c r="H168" s="192"/>
      <c r="I168" s="195"/>
      <c r="J168" s="196">
        <f>BK168</f>
        <v>0</v>
      </c>
      <c r="K168" s="192"/>
      <c r="L168" s="197"/>
      <c r="M168" s="198"/>
      <c r="N168" s="199"/>
      <c r="O168" s="199"/>
      <c r="P168" s="200">
        <f>SUM(P169:P192)</f>
        <v>0</v>
      </c>
      <c r="Q168" s="199"/>
      <c r="R168" s="200">
        <f>SUM(R169:R192)</f>
        <v>0</v>
      </c>
      <c r="S168" s="199"/>
      <c r="T168" s="201">
        <f>SUM(T169:T192)</f>
        <v>0</v>
      </c>
      <c r="U168" s="12"/>
      <c r="V168" s="12"/>
      <c r="W168" s="12"/>
      <c r="X168" s="12"/>
      <c r="Y168" s="12"/>
      <c r="Z168" s="12"/>
      <c r="AA168" s="12"/>
      <c r="AB168" s="12"/>
      <c r="AC168" s="12"/>
      <c r="AD168" s="12"/>
      <c r="AE168" s="12"/>
      <c r="AR168" s="202" t="s">
        <v>84</v>
      </c>
      <c r="AT168" s="203" t="s">
        <v>75</v>
      </c>
      <c r="AU168" s="203" t="s">
        <v>76</v>
      </c>
      <c r="AY168" s="202" t="s">
        <v>164</v>
      </c>
      <c r="BK168" s="204">
        <f>SUM(BK169:BK192)</f>
        <v>0</v>
      </c>
    </row>
    <row r="169" s="2" customFormat="1" ht="84" customHeight="1">
      <c r="A169" s="41"/>
      <c r="B169" s="42"/>
      <c r="C169" s="207" t="s">
        <v>488</v>
      </c>
      <c r="D169" s="207" t="s">
        <v>166</v>
      </c>
      <c r="E169" s="208" t="s">
        <v>2454</v>
      </c>
      <c r="F169" s="209" t="s">
        <v>2455</v>
      </c>
      <c r="G169" s="210" t="s">
        <v>1597</v>
      </c>
      <c r="H169" s="211">
        <v>1</v>
      </c>
      <c r="I169" s="212"/>
      <c r="J169" s="213">
        <f>ROUND(I169*H169,2)</f>
        <v>0</v>
      </c>
      <c r="K169" s="209" t="s">
        <v>32</v>
      </c>
      <c r="L169" s="47"/>
      <c r="M169" s="214" t="s">
        <v>32</v>
      </c>
      <c r="N169" s="215" t="s">
        <v>47</v>
      </c>
      <c r="O169" s="87"/>
      <c r="P169" s="216">
        <f>O169*H169</f>
        <v>0</v>
      </c>
      <c r="Q169" s="216">
        <v>0</v>
      </c>
      <c r="R169" s="216">
        <f>Q169*H169</f>
        <v>0</v>
      </c>
      <c r="S169" s="216">
        <v>0</v>
      </c>
      <c r="T169" s="217">
        <f>S169*H169</f>
        <v>0</v>
      </c>
      <c r="U169" s="41"/>
      <c r="V169" s="41"/>
      <c r="W169" s="41"/>
      <c r="X169" s="41"/>
      <c r="Y169" s="41"/>
      <c r="Z169" s="41"/>
      <c r="AA169" s="41"/>
      <c r="AB169" s="41"/>
      <c r="AC169" s="41"/>
      <c r="AD169" s="41"/>
      <c r="AE169" s="41"/>
      <c r="AR169" s="218" t="s">
        <v>171</v>
      </c>
      <c r="AT169" s="218" t="s">
        <v>166</v>
      </c>
      <c r="AU169" s="218" t="s">
        <v>84</v>
      </c>
      <c r="AY169" s="19" t="s">
        <v>164</v>
      </c>
      <c r="BE169" s="219">
        <f>IF(N169="základní",J169,0)</f>
        <v>0</v>
      </c>
      <c r="BF169" s="219">
        <f>IF(N169="snížená",J169,0)</f>
        <v>0</v>
      </c>
      <c r="BG169" s="219">
        <f>IF(N169="zákl. přenesená",J169,0)</f>
        <v>0</v>
      </c>
      <c r="BH169" s="219">
        <f>IF(N169="sníž. přenesená",J169,0)</f>
        <v>0</v>
      </c>
      <c r="BI169" s="219">
        <f>IF(N169="nulová",J169,0)</f>
        <v>0</v>
      </c>
      <c r="BJ169" s="19" t="s">
        <v>84</v>
      </c>
      <c r="BK169" s="219">
        <f>ROUND(I169*H169,2)</f>
        <v>0</v>
      </c>
      <c r="BL169" s="19" t="s">
        <v>171</v>
      </c>
      <c r="BM169" s="218" t="s">
        <v>781</v>
      </c>
    </row>
    <row r="170" s="2" customFormat="1">
      <c r="A170" s="41"/>
      <c r="B170" s="42"/>
      <c r="C170" s="43"/>
      <c r="D170" s="227" t="s">
        <v>592</v>
      </c>
      <c r="E170" s="43"/>
      <c r="F170" s="268" t="s">
        <v>2456</v>
      </c>
      <c r="G170" s="43"/>
      <c r="H170" s="43"/>
      <c r="I170" s="222"/>
      <c r="J170" s="43"/>
      <c r="K170" s="43"/>
      <c r="L170" s="47"/>
      <c r="M170" s="223"/>
      <c r="N170" s="224"/>
      <c r="O170" s="87"/>
      <c r="P170" s="87"/>
      <c r="Q170" s="87"/>
      <c r="R170" s="87"/>
      <c r="S170" s="87"/>
      <c r="T170" s="88"/>
      <c r="U170" s="41"/>
      <c r="V170" s="41"/>
      <c r="W170" s="41"/>
      <c r="X170" s="41"/>
      <c r="Y170" s="41"/>
      <c r="Z170" s="41"/>
      <c r="AA170" s="41"/>
      <c r="AB170" s="41"/>
      <c r="AC170" s="41"/>
      <c r="AD170" s="41"/>
      <c r="AE170" s="41"/>
      <c r="AT170" s="19" t="s">
        <v>592</v>
      </c>
      <c r="AU170" s="19" t="s">
        <v>84</v>
      </c>
    </row>
    <row r="171" s="2" customFormat="1" ht="16.5" customHeight="1">
      <c r="A171" s="41"/>
      <c r="B171" s="42"/>
      <c r="C171" s="207" t="s">
        <v>494</v>
      </c>
      <c r="D171" s="207" t="s">
        <v>166</v>
      </c>
      <c r="E171" s="208" t="s">
        <v>2425</v>
      </c>
      <c r="F171" s="209" t="s">
        <v>2426</v>
      </c>
      <c r="G171" s="210" t="s">
        <v>1597</v>
      </c>
      <c r="H171" s="211">
        <v>4</v>
      </c>
      <c r="I171" s="212"/>
      <c r="J171" s="213">
        <f>ROUND(I171*H171,2)</f>
        <v>0</v>
      </c>
      <c r="K171" s="209" t="s">
        <v>32</v>
      </c>
      <c r="L171" s="47"/>
      <c r="M171" s="214" t="s">
        <v>32</v>
      </c>
      <c r="N171" s="215" t="s">
        <v>47</v>
      </c>
      <c r="O171" s="87"/>
      <c r="P171" s="216">
        <f>O171*H171</f>
        <v>0</v>
      </c>
      <c r="Q171" s="216">
        <v>0</v>
      </c>
      <c r="R171" s="216">
        <f>Q171*H171</f>
        <v>0</v>
      </c>
      <c r="S171" s="216">
        <v>0</v>
      </c>
      <c r="T171" s="217">
        <f>S171*H171</f>
        <v>0</v>
      </c>
      <c r="U171" s="41"/>
      <c r="V171" s="41"/>
      <c r="W171" s="41"/>
      <c r="X171" s="41"/>
      <c r="Y171" s="41"/>
      <c r="Z171" s="41"/>
      <c r="AA171" s="41"/>
      <c r="AB171" s="41"/>
      <c r="AC171" s="41"/>
      <c r="AD171" s="41"/>
      <c r="AE171" s="41"/>
      <c r="AR171" s="218" t="s">
        <v>171</v>
      </c>
      <c r="AT171" s="218" t="s">
        <v>166</v>
      </c>
      <c r="AU171" s="218" t="s">
        <v>84</v>
      </c>
      <c r="AY171" s="19" t="s">
        <v>164</v>
      </c>
      <c r="BE171" s="219">
        <f>IF(N171="základní",J171,0)</f>
        <v>0</v>
      </c>
      <c r="BF171" s="219">
        <f>IF(N171="snížená",J171,0)</f>
        <v>0</v>
      </c>
      <c r="BG171" s="219">
        <f>IF(N171="zákl. přenesená",J171,0)</f>
        <v>0</v>
      </c>
      <c r="BH171" s="219">
        <f>IF(N171="sníž. přenesená",J171,0)</f>
        <v>0</v>
      </c>
      <c r="BI171" s="219">
        <f>IF(N171="nulová",J171,0)</f>
        <v>0</v>
      </c>
      <c r="BJ171" s="19" t="s">
        <v>84</v>
      </c>
      <c r="BK171" s="219">
        <f>ROUND(I171*H171,2)</f>
        <v>0</v>
      </c>
      <c r="BL171" s="19" t="s">
        <v>171</v>
      </c>
      <c r="BM171" s="218" t="s">
        <v>791</v>
      </c>
    </row>
    <row r="172" s="2" customFormat="1">
      <c r="A172" s="41"/>
      <c r="B172" s="42"/>
      <c r="C172" s="43"/>
      <c r="D172" s="227" t="s">
        <v>592</v>
      </c>
      <c r="E172" s="43"/>
      <c r="F172" s="268" t="s">
        <v>2457</v>
      </c>
      <c r="G172" s="43"/>
      <c r="H172" s="43"/>
      <c r="I172" s="222"/>
      <c r="J172" s="43"/>
      <c r="K172" s="43"/>
      <c r="L172" s="47"/>
      <c r="M172" s="223"/>
      <c r="N172" s="224"/>
      <c r="O172" s="87"/>
      <c r="P172" s="87"/>
      <c r="Q172" s="87"/>
      <c r="R172" s="87"/>
      <c r="S172" s="87"/>
      <c r="T172" s="88"/>
      <c r="U172" s="41"/>
      <c r="V172" s="41"/>
      <c r="W172" s="41"/>
      <c r="X172" s="41"/>
      <c r="Y172" s="41"/>
      <c r="Z172" s="41"/>
      <c r="AA172" s="41"/>
      <c r="AB172" s="41"/>
      <c r="AC172" s="41"/>
      <c r="AD172" s="41"/>
      <c r="AE172" s="41"/>
      <c r="AT172" s="19" t="s">
        <v>592</v>
      </c>
      <c r="AU172" s="19" t="s">
        <v>84</v>
      </c>
    </row>
    <row r="173" s="2" customFormat="1" ht="16.5" customHeight="1">
      <c r="A173" s="41"/>
      <c r="B173" s="42"/>
      <c r="C173" s="207" t="s">
        <v>498</v>
      </c>
      <c r="D173" s="207" t="s">
        <v>166</v>
      </c>
      <c r="E173" s="208" t="s">
        <v>2458</v>
      </c>
      <c r="F173" s="209" t="s">
        <v>2459</v>
      </c>
      <c r="G173" s="210" t="s">
        <v>1597</v>
      </c>
      <c r="H173" s="211">
        <v>5</v>
      </c>
      <c r="I173" s="212"/>
      <c r="J173" s="213">
        <f>ROUND(I173*H173,2)</f>
        <v>0</v>
      </c>
      <c r="K173" s="209" t="s">
        <v>32</v>
      </c>
      <c r="L173" s="47"/>
      <c r="M173" s="214" t="s">
        <v>32</v>
      </c>
      <c r="N173" s="215" t="s">
        <v>47</v>
      </c>
      <c r="O173" s="87"/>
      <c r="P173" s="216">
        <f>O173*H173</f>
        <v>0</v>
      </c>
      <c r="Q173" s="216">
        <v>0</v>
      </c>
      <c r="R173" s="216">
        <f>Q173*H173</f>
        <v>0</v>
      </c>
      <c r="S173" s="216">
        <v>0</v>
      </c>
      <c r="T173" s="217">
        <f>S173*H173</f>
        <v>0</v>
      </c>
      <c r="U173" s="41"/>
      <c r="V173" s="41"/>
      <c r="W173" s="41"/>
      <c r="X173" s="41"/>
      <c r="Y173" s="41"/>
      <c r="Z173" s="41"/>
      <c r="AA173" s="41"/>
      <c r="AB173" s="41"/>
      <c r="AC173" s="41"/>
      <c r="AD173" s="41"/>
      <c r="AE173" s="41"/>
      <c r="AR173" s="218" t="s">
        <v>171</v>
      </c>
      <c r="AT173" s="218" t="s">
        <v>166</v>
      </c>
      <c r="AU173" s="218" t="s">
        <v>84</v>
      </c>
      <c r="AY173" s="19" t="s">
        <v>164</v>
      </c>
      <c r="BE173" s="219">
        <f>IF(N173="základní",J173,0)</f>
        <v>0</v>
      </c>
      <c r="BF173" s="219">
        <f>IF(N173="snížená",J173,0)</f>
        <v>0</v>
      </c>
      <c r="BG173" s="219">
        <f>IF(N173="zákl. přenesená",J173,0)</f>
        <v>0</v>
      </c>
      <c r="BH173" s="219">
        <f>IF(N173="sníž. přenesená",J173,0)</f>
        <v>0</v>
      </c>
      <c r="BI173" s="219">
        <f>IF(N173="nulová",J173,0)</f>
        <v>0</v>
      </c>
      <c r="BJ173" s="19" t="s">
        <v>84</v>
      </c>
      <c r="BK173" s="219">
        <f>ROUND(I173*H173,2)</f>
        <v>0</v>
      </c>
      <c r="BL173" s="19" t="s">
        <v>171</v>
      </c>
      <c r="BM173" s="218" t="s">
        <v>802</v>
      </c>
    </row>
    <row r="174" s="2" customFormat="1">
      <c r="A174" s="41"/>
      <c r="B174" s="42"/>
      <c r="C174" s="43"/>
      <c r="D174" s="227" t="s">
        <v>592</v>
      </c>
      <c r="E174" s="43"/>
      <c r="F174" s="268" t="s">
        <v>2429</v>
      </c>
      <c r="G174" s="43"/>
      <c r="H174" s="43"/>
      <c r="I174" s="222"/>
      <c r="J174" s="43"/>
      <c r="K174" s="43"/>
      <c r="L174" s="47"/>
      <c r="M174" s="223"/>
      <c r="N174" s="224"/>
      <c r="O174" s="87"/>
      <c r="P174" s="87"/>
      <c r="Q174" s="87"/>
      <c r="R174" s="87"/>
      <c r="S174" s="87"/>
      <c r="T174" s="88"/>
      <c r="U174" s="41"/>
      <c r="V174" s="41"/>
      <c r="W174" s="41"/>
      <c r="X174" s="41"/>
      <c r="Y174" s="41"/>
      <c r="Z174" s="41"/>
      <c r="AA174" s="41"/>
      <c r="AB174" s="41"/>
      <c r="AC174" s="41"/>
      <c r="AD174" s="41"/>
      <c r="AE174" s="41"/>
      <c r="AT174" s="19" t="s">
        <v>592</v>
      </c>
      <c r="AU174" s="19" t="s">
        <v>84</v>
      </c>
    </row>
    <row r="175" s="2" customFormat="1" ht="24" customHeight="1">
      <c r="A175" s="41"/>
      <c r="B175" s="42"/>
      <c r="C175" s="207" t="s">
        <v>507</v>
      </c>
      <c r="D175" s="207" t="s">
        <v>166</v>
      </c>
      <c r="E175" s="208" t="s">
        <v>2460</v>
      </c>
      <c r="F175" s="209" t="s">
        <v>2461</v>
      </c>
      <c r="G175" s="210" t="s">
        <v>1597</v>
      </c>
      <c r="H175" s="211">
        <v>14</v>
      </c>
      <c r="I175" s="212"/>
      <c r="J175" s="213">
        <f>ROUND(I175*H175,2)</f>
        <v>0</v>
      </c>
      <c r="K175" s="209" t="s">
        <v>32</v>
      </c>
      <c r="L175" s="47"/>
      <c r="M175" s="214" t="s">
        <v>32</v>
      </c>
      <c r="N175" s="215" t="s">
        <v>47</v>
      </c>
      <c r="O175" s="87"/>
      <c r="P175" s="216">
        <f>O175*H175</f>
        <v>0</v>
      </c>
      <c r="Q175" s="216">
        <v>0</v>
      </c>
      <c r="R175" s="216">
        <f>Q175*H175</f>
        <v>0</v>
      </c>
      <c r="S175" s="216">
        <v>0</v>
      </c>
      <c r="T175" s="217">
        <f>S175*H175</f>
        <v>0</v>
      </c>
      <c r="U175" s="41"/>
      <c r="V175" s="41"/>
      <c r="W175" s="41"/>
      <c r="X175" s="41"/>
      <c r="Y175" s="41"/>
      <c r="Z175" s="41"/>
      <c r="AA175" s="41"/>
      <c r="AB175" s="41"/>
      <c r="AC175" s="41"/>
      <c r="AD175" s="41"/>
      <c r="AE175" s="41"/>
      <c r="AR175" s="218" t="s">
        <v>171</v>
      </c>
      <c r="AT175" s="218" t="s">
        <v>166</v>
      </c>
      <c r="AU175" s="218" t="s">
        <v>84</v>
      </c>
      <c r="AY175" s="19" t="s">
        <v>164</v>
      </c>
      <c r="BE175" s="219">
        <f>IF(N175="základní",J175,0)</f>
        <v>0</v>
      </c>
      <c r="BF175" s="219">
        <f>IF(N175="snížená",J175,0)</f>
        <v>0</v>
      </c>
      <c r="BG175" s="219">
        <f>IF(N175="zákl. přenesená",J175,0)</f>
        <v>0</v>
      </c>
      <c r="BH175" s="219">
        <f>IF(N175="sníž. přenesená",J175,0)</f>
        <v>0</v>
      </c>
      <c r="BI175" s="219">
        <f>IF(N175="nulová",J175,0)</f>
        <v>0</v>
      </c>
      <c r="BJ175" s="19" t="s">
        <v>84</v>
      </c>
      <c r="BK175" s="219">
        <f>ROUND(I175*H175,2)</f>
        <v>0</v>
      </c>
      <c r="BL175" s="19" t="s">
        <v>171</v>
      </c>
      <c r="BM175" s="218" t="s">
        <v>816</v>
      </c>
    </row>
    <row r="176" s="2" customFormat="1" ht="24" customHeight="1">
      <c r="A176" s="41"/>
      <c r="B176" s="42"/>
      <c r="C176" s="207" t="s">
        <v>513</v>
      </c>
      <c r="D176" s="207" t="s">
        <v>166</v>
      </c>
      <c r="E176" s="208" t="s">
        <v>2462</v>
      </c>
      <c r="F176" s="209" t="s">
        <v>2463</v>
      </c>
      <c r="G176" s="210" t="s">
        <v>1597</v>
      </c>
      <c r="H176" s="211">
        <v>2</v>
      </c>
      <c r="I176" s="212"/>
      <c r="J176" s="213">
        <f>ROUND(I176*H176,2)</f>
        <v>0</v>
      </c>
      <c r="K176" s="209" t="s">
        <v>32</v>
      </c>
      <c r="L176" s="47"/>
      <c r="M176" s="214" t="s">
        <v>32</v>
      </c>
      <c r="N176" s="215" t="s">
        <v>47</v>
      </c>
      <c r="O176" s="87"/>
      <c r="P176" s="216">
        <f>O176*H176</f>
        <v>0</v>
      </c>
      <c r="Q176" s="216">
        <v>0</v>
      </c>
      <c r="R176" s="216">
        <f>Q176*H176</f>
        <v>0</v>
      </c>
      <c r="S176" s="216">
        <v>0</v>
      </c>
      <c r="T176" s="217">
        <f>S176*H176</f>
        <v>0</v>
      </c>
      <c r="U176" s="41"/>
      <c r="V176" s="41"/>
      <c r="W176" s="41"/>
      <c r="X176" s="41"/>
      <c r="Y176" s="41"/>
      <c r="Z176" s="41"/>
      <c r="AA176" s="41"/>
      <c r="AB176" s="41"/>
      <c r="AC176" s="41"/>
      <c r="AD176" s="41"/>
      <c r="AE176" s="41"/>
      <c r="AR176" s="218" t="s">
        <v>171</v>
      </c>
      <c r="AT176" s="218" t="s">
        <v>166</v>
      </c>
      <c r="AU176" s="218" t="s">
        <v>84</v>
      </c>
      <c r="AY176" s="19" t="s">
        <v>164</v>
      </c>
      <c r="BE176" s="219">
        <f>IF(N176="základní",J176,0)</f>
        <v>0</v>
      </c>
      <c r="BF176" s="219">
        <f>IF(N176="snížená",J176,0)</f>
        <v>0</v>
      </c>
      <c r="BG176" s="219">
        <f>IF(N176="zákl. přenesená",J176,0)</f>
        <v>0</v>
      </c>
      <c r="BH176" s="219">
        <f>IF(N176="sníž. přenesená",J176,0)</f>
        <v>0</v>
      </c>
      <c r="BI176" s="219">
        <f>IF(N176="nulová",J176,0)</f>
        <v>0</v>
      </c>
      <c r="BJ176" s="19" t="s">
        <v>84</v>
      </c>
      <c r="BK176" s="219">
        <f>ROUND(I176*H176,2)</f>
        <v>0</v>
      </c>
      <c r="BL176" s="19" t="s">
        <v>171</v>
      </c>
      <c r="BM176" s="218" t="s">
        <v>828</v>
      </c>
    </row>
    <row r="177" s="2" customFormat="1">
      <c r="A177" s="41"/>
      <c r="B177" s="42"/>
      <c r="C177" s="43"/>
      <c r="D177" s="227" t="s">
        <v>592</v>
      </c>
      <c r="E177" s="43"/>
      <c r="F177" s="268" t="s">
        <v>2368</v>
      </c>
      <c r="G177" s="43"/>
      <c r="H177" s="43"/>
      <c r="I177" s="222"/>
      <c r="J177" s="43"/>
      <c r="K177" s="43"/>
      <c r="L177" s="47"/>
      <c r="M177" s="223"/>
      <c r="N177" s="224"/>
      <c r="O177" s="87"/>
      <c r="P177" s="87"/>
      <c r="Q177" s="87"/>
      <c r="R177" s="87"/>
      <c r="S177" s="87"/>
      <c r="T177" s="88"/>
      <c r="U177" s="41"/>
      <c r="V177" s="41"/>
      <c r="W177" s="41"/>
      <c r="X177" s="41"/>
      <c r="Y177" s="41"/>
      <c r="Z177" s="41"/>
      <c r="AA177" s="41"/>
      <c r="AB177" s="41"/>
      <c r="AC177" s="41"/>
      <c r="AD177" s="41"/>
      <c r="AE177" s="41"/>
      <c r="AT177" s="19" t="s">
        <v>592</v>
      </c>
      <c r="AU177" s="19" t="s">
        <v>84</v>
      </c>
    </row>
    <row r="178" s="2" customFormat="1" ht="16.5" customHeight="1">
      <c r="A178" s="41"/>
      <c r="B178" s="42"/>
      <c r="C178" s="207" t="s">
        <v>519</v>
      </c>
      <c r="D178" s="207" t="s">
        <v>166</v>
      </c>
      <c r="E178" s="208" t="s">
        <v>2464</v>
      </c>
      <c r="F178" s="209" t="s">
        <v>2465</v>
      </c>
      <c r="G178" s="210" t="s">
        <v>1597</v>
      </c>
      <c r="H178" s="211">
        <v>2</v>
      </c>
      <c r="I178" s="212"/>
      <c r="J178" s="213">
        <f>ROUND(I178*H178,2)</f>
        <v>0</v>
      </c>
      <c r="K178" s="209" t="s">
        <v>32</v>
      </c>
      <c r="L178" s="47"/>
      <c r="M178" s="214" t="s">
        <v>32</v>
      </c>
      <c r="N178" s="215" t="s">
        <v>47</v>
      </c>
      <c r="O178" s="87"/>
      <c r="P178" s="216">
        <f>O178*H178</f>
        <v>0</v>
      </c>
      <c r="Q178" s="216">
        <v>0</v>
      </c>
      <c r="R178" s="216">
        <f>Q178*H178</f>
        <v>0</v>
      </c>
      <c r="S178" s="216">
        <v>0</v>
      </c>
      <c r="T178" s="217">
        <f>S178*H178</f>
        <v>0</v>
      </c>
      <c r="U178" s="41"/>
      <c r="V178" s="41"/>
      <c r="W178" s="41"/>
      <c r="X178" s="41"/>
      <c r="Y178" s="41"/>
      <c r="Z178" s="41"/>
      <c r="AA178" s="41"/>
      <c r="AB178" s="41"/>
      <c r="AC178" s="41"/>
      <c r="AD178" s="41"/>
      <c r="AE178" s="41"/>
      <c r="AR178" s="218" t="s">
        <v>171</v>
      </c>
      <c r="AT178" s="218" t="s">
        <v>166</v>
      </c>
      <c r="AU178" s="218" t="s">
        <v>84</v>
      </c>
      <c r="AY178" s="19" t="s">
        <v>164</v>
      </c>
      <c r="BE178" s="219">
        <f>IF(N178="základní",J178,0)</f>
        <v>0</v>
      </c>
      <c r="BF178" s="219">
        <f>IF(N178="snížená",J178,0)</f>
        <v>0</v>
      </c>
      <c r="BG178" s="219">
        <f>IF(N178="zákl. přenesená",J178,0)</f>
        <v>0</v>
      </c>
      <c r="BH178" s="219">
        <f>IF(N178="sníž. přenesená",J178,0)</f>
        <v>0</v>
      </c>
      <c r="BI178" s="219">
        <f>IF(N178="nulová",J178,0)</f>
        <v>0</v>
      </c>
      <c r="BJ178" s="19" t="s">
        <v>84</v>
      </c>
      <c r="BK178" s="219">
        <f>ROUND(I178*H178,2)</f>
        <v>0</v>
      </c>
      <c r="BL178" s="19" t="s">
        <v>171</v>
      </c>
      <c r="BM178" s="218" t="s">
        <v>839</v>
      </c>
    </row>
    <row r="179" s="2" customFormat="1">
      <c r="A179" s="41"/>
      <c r="B179" s="42"/>
      <c r="C179" s="43"/>
      <c r="D179" s="227" t="s">
        <v>592</v>
      </c>
      <c r="E179" s="43"/>
      <c r="F179" s="268" t="s">
        <v>2429</v>
      </c>
      <c r="G179" s="43"/>
      <c r="H179" s="43"/>
      <c r="I179" s="222"/>
      <c r="J179" s="43"/>
      <c r="K179" s="43"/>
      <c r="L179" s="47"/>
      <c r="M179" s="223"/>
      <c r="N179" s="224"/>
      <c r="O179" s="87"/>
      <c r="P179" s="87"/>
      <c r="Q179" s="87"/>
      <c r="R179" s="87"/>
      <c r="S179" s="87"/>
      <c r="T179" s="88"/>
      <c r="U179" s="41"/>
      <c r="V179" s="41"/>
      <c r="W179" s="41"/>
      <c r="X179" s="41"/>
      <c r="Y179" s="41"/>
      <c r="Z179" s="41"/>
      <c r="AA179" s="41"/>
      <c r="AB179" s="41"/>
      <c r="AC179" s="41"/>
      <c r="AD179" s="41"/>
      <c r="AE179" s="41"/>
      <c r="AT179" s="19" t="s">
        <v>592</v>
      </c>
      <c r="AU179" s="19" t="s">
        <v>84</v>
      </c>
    </row>
    <row r="180" s="2" customFormat="1" ht="24" customHeight="1">
      <c r="A180" s="41"/>
      <c r="B180" s="42"/>
      <c r="C180" s="207" t="s">
        <v>523</v>
      </c>
      <c r="D180" s="207" t="s">
        <v>166</v>
      </c>
      <c r="E180" s="208" t="s">
        <v>2460</v>
      </c>
      <c r="F180" s="209" t="s">
        <v>2461</v>
      </c>
      <c r="G180" s="210" t="s">
        <v>1597</v>
      </c>
      <c r="H180" s="211">
        <v>14</v>
      </c>
      <c r="I180" s="212"/>
      <c r="J180" s="213">
        <f>ROUND(I180*H180,2)</f>
        <v>0</v>
      </c>
      <c r="K180" s="209" t="s">
        <v>32</v>
      </c>
      <c r="L180" s="47"/>
      <c r="M180" s="214" t="s">
        <v>32</v>
      </c>
      <c r="N180" s="215" t="s">
        <v>47</v>
      </c>
      <c r="O180" s="87"/>
      <c r="P180" s="216">
        <f>O180*H180</f>
        <v>0</v>
      </c>
      <c r="Q180" s="216">
        <v>0</v>
      </c>
      <c r="R180" s="216">
        <f>Q180*H180</f>
        <v>0</v>
      </c>
      <c r="S180" s="216">
        <v>0</v>
      </c>
      <c r="T180" s="217">
        <f>S180*H180</f>
        <v>0</v>
      </c>
      <c r="U180" s="41"/>
      <c r="V180" s="41"/>
      <c r="W180" s="41"/>
      <c r="X180" s="41"/>
      <c r="Y180" s="41"/>
      <c r="Z180" s="41"/>
      <c r="AA180" s="41"/>
      <c r="AB180" s="41"/>
      <c r="AC180" s="41"/>
      <c r="AD180" s="41"/>
      <c r="AE180" s="41"/>
      <c r="AR180" s="218" t="s">
        <v>171</v>
      </c>
      <c r="AT180" s="218" t="s">
        <v>166</v>
      </c>
      <c r="AU180" s="218" t="s">
        <v>84</v>
      </c>
      <c r="AY180" s="19" t="s">
        <v>164</v>
      </c>
      <c r="BE180" s="219">
        <f>IF(N180="základní",J180,0)</f>
        <v>0</v>
      </c>
      <c r="BF180" s="219">
        <f>IF(N180="snížená",J180,0)</f>
        <v>0</v>
      </c>
      <c r="BG180" s="219">
        <f>IF(N180="zákl. přenesená",J180,0)</f>
        <v>0</v>
      </c>
      <c r="BH180" s="219">
        <f>IF(N180="sníž. přenesená",J180,0)</f>
        <v>0</v>
      </c>
      <c r="BI180" s="219">
        <f>IF(N180="nulová",J180,0)</f>
        <v>0</v>
      </c>
      <c r="BJ180" s="19" t="s">
        <v>84</v>
      </c>
      <c r="BK180" s="219">
        <f>ROUND(I180*H180,2)</f>
        <v>0</v>
      </c>
      <c r="BL180" s="19" t="s">
        <v>171</v>
      </c>
      <c r="BM180" s="218" t="s">
        <v>847</v>
      </c>
    </row>
    <row r="181" s="2" customFormat="1">
      <c r="A181" s="41"/>
      <c r="B181" s="42"/>
      <c r="C181" s="43"/>
      <c r="D181" s="227" t="s">
        <v>592</v>
      </c>
      <c r="E181" s="43"/>
      <c r="F181" s="268" t="s">
        <v>2388</v>
      </c>
      <c r="G181" s="43"/>
      <c r="H181" s="43"/>
      <c r="I181" s="222"/>
      <c r="J181" s="43"/>
      <c r="K181" s="43"/>
      <c r="L181" s="47"/>
      <c r="M181" s="223"/>
      <c r="N181" s="224"/>
      <c r="O181" s="87"/>
      <c r="P181" s="87"/>
      <c r="Q181" s="87"/>
      <c r="R181" s="87"/>
      <c r="S181" s="87"/>
      <c r="T181" s="88"/>
      <c r="U181" s="41"/>
      <c r="V181" s="41"/>
      <c r="W181" s="41"/>
      <c r="X181" s="41"/>
      <c r="Y181" s="41"/>
      <c r="Z181" s="41"/>
      <c r="AA181" s="41"/>
      <c r="AB181" s="41"/>
      <c r="AC181" s="41"/>
      <c r="AD181" s="41"/>
      <c r="AE181" s="41"/>
      <c r="AT181" s="19" t="s">
        <v>592</v>
      </c>
      <c r="AU181" s="19" t="s">
        <v>84</v>
      </c>
    </row>
    <row r="182" s="2" customFormat="1" ht="16.5" customHeight="1">
      <c r="A182" s="41"/>
      <c r="B182" s="42"/>
      <c r="C182" s="207" t="s">
        <v>529</v>
      </c>
      <c r="D182" s="207" t="s">
        <v>166</v>
      </c>
      <c r="E182" s="208" t="s">
        <v>2466</v>
      </c>
      <c r="F182" s="209" t="s">
        <v>2467</v>
      </c>
      <c r="G182" s="210" t="s">
        <v>1597</v>
      </c>
      <c r="H182" s="211">
        <v>1</v>
      </c>
      <c r="I182" s="212"/>
      <c r="J182" s="213">
        <f>ROUND(I182*H182,2)</f>
        <v>0</v>
      </c>
      <c r="K182" s="209" t="s">
        <v>32</v>
      </c>
      <c r="L182" s="47"/>
      <c r="M182" s="214" t="s">
        <v>32</v>
      </c>
      <c r="N182" s="215" t="s">
        <v>47</v>
      </c>
      <c r="O182" s="87"/>
      <c r="P182" s="216">
        <f>O182*H182</f>
        <v>0</v>
      </c>
      <c r="Q182" s="216">
        <v>0</v>
      </c>
      <c r="R182" s="216">
        <f>Q182*H182</f>
        <v>0</v>
      </c>
      <c r="S182" s="216">
        <v>0</v>
      </c>
      <c r="T182" s="217">
        <f>S182*H182</f>
        <v>0</v>
      </c>
      <c r="U182" s="41"/>
      <c r="V182" s="41"/>
      <c r="W182" s="41"/>
      <c r="X182" s="41"/>
      <c r="Y182" s="41"/>
      <c r="Z182" s="41"/>
      <c r="AA182" s="41"/>
      <c r="AB182" s="41"/>
      <c r="AC182" s="41"/>
      <c r="AD182" s="41"/>
      <c r="AE182" s="41"/>
      <c r="AR182" s="218" t="s">
        <v>171</v>
      </c>
      <c r="AT182" s="218" t="s">
        <v>166</v>
      </c>
      <c r="AU182" s="218" t="s">
        <v>84</v>
      </c>
      <c r="AY182" s="19" t="s">
        <v>164</v>
      </c>
      <c r="BE182" s="219">
        <f>IF(N182="základní",J182,0)</f>
        <v>0</v>
      </c>
      <c r="BF182" s="219">
        <f>IF(N182="snížená",J182,0)</f>
        <v>0</v>
      </c>
      <c r="BG182" s="219">
        <f>IF(N182="zákl. přenesená",J182,0)</f>
        <v>0</v>
      </c>
      <c r="BH182" s="219">
        <f>IF(N182="sníž. přenesená",J182,0)</f>
        <v>0</v>
      </c>
      <c r="BI182" s="219">
        <f>IF(N182="nulová",J182,0)</f>
        <v>0</v>
      </c>
      <c r="BJ182" s="19" t="s">
        <v>84</v>
      </c>
      <c r="BK182" s="219">
        <f>ROUND(I182*H182,2)</f>
        <v>0</v>
      </c>
      <c r="BL182" s="19" t="s">
        <v>171</v>
      </c>
      <c r="BM182" s="218" t="s">
        <v>859</v>
      </c>
    </row>
    <row r="183" s="2" customFormat="1" ht="16.5" customHeight="1">
      <c r="A183" s="41"/>
      <c r="B183" s="42"/>
      <c r="C183" s="207" t="s">
        <v>546</v>
      </c>
      <c r="D183" s="207" t="s">
        <v>166</v>
      </c>
      <c r="E183" s="208" t="s">
        <v>2468</v>
      </c>
      <c r="F183" s="209" t="s">
        <v>2469</v>
      </c>
      <c r="G183" s="210" t="s">
        <v>1597</v>
      </c>
      <c r="H183" s="211">
        <v>2</v>
      </c>
      <c r="I183" s="212"/>
      <c r="J183" s="213">
        <f>ROUND(I183*H183,2)</f>
        <v>0</v>
      </c>
      <c r="K183" s="209" t="s">
        <v>32</v>
      </c>
      <c r="L183" s="47"/>
      <c r="M183" s="214" t="s">
        <v>32</v>
      </c>
      <c r="N183" s="215" t="s">
        <v>47</v>
      </c>
      <c r="O183" s="87"/>
      <c r="P183" s="216">
        <f>O183*H183</f>
        <v>0</v>
      </c>
      <c r="Q183" s="216">
        <v>0</v>
      </c>
      <c r="R183" s="216">
        <f>Q183*H183</f>
        <v>0</v>
      </c>
      <c r="S183" s="216">
        <v>0</v>
      </c>
      <c r="T183" s="217">
        <f>S183*H183</f>
        <v>0</v>
      </c>
      <c r="U183" s="41"/>
      <c r="V183" s="41"/>
      <c r="W183" s="41"/>
      <c r="X183" s="41"/>
      <c r="Y183" s="41"/>
      <c r="Z183" s="41"/>
      <c r="AA183" s="41"/>
      <c r="AB183" s="41"/>
      <c r="AC183" s="41"/>
      <c r="AD183" s="41"/>
      <c r="AE183" s="41"/>
      <c r="AR183" s="218" t="s">
        <v>171</v>
      </c>
      <c r="AT183" s="218" t="s">
        <v>166</v>
      </c>
      <c r="AU183" s="218" t="s">
        <v>84</v>
      </c>
      <c r="AY183" s="19" t="s">
        <v>164</v>
      </c>
      <c r="BE183" s="219">
        <f>IF(N183="základní",J183,0)</f>
        <v>0</v>
      </c>
      <c r="BF183" s="219">
        <f>IF(N183="snížená",J183,0)</f>
        <v>0</v>
      </c>
      <c r="BG183" s="219">
        <f>IF(N183="zákl. přenesená",J183,0)</f>
        <v>0</v>
      </c>
      <c r="BH183" s="219">
        <f>IF(N183="sníž. přenesená",J183,0)</f>
        <v>0</v>
      </c>
      <c r="BI183" s="219">
        <f>IF(N183="nulová",J183,0)</f>
        <v>0</v>
      </c>
      <c r="BJ183" s="19" t="s">
        <v>84</v>
      </c>
      <c r="BK183" s="219">
        <f>ROUND(I183*H183,2)</f>
        <v>0</v>
      </c>
      <c r="BL183" s="19" t="s">
        <v>171</v>
      </c>
      <c r="BM183" s="218" t="s">
        <v>871</v>
      </c>
    </row>
    <row r="184" s="2" customFormat="1">
      <c r="A184" s="41"/>
      <c r="B184" s="42"/>
      <c r="C184" s="43"/>
      <c r="D184" s="227" t="s">
        <v>592</v>
      </c>
      <c r="E184" s="43"/>
      <c r="F184" s="268" t="s">
        <v>2470</v>
      </c>
      <c r="G184" s="43"/>
      <c r="H184" s="43"/>
      <c r="I184" s="222"/>
      <c r="J184" s="43"/>
      <c r="K184" s="43"/>
      <c r="L184" s="47"/>
      <c r="M184" s="223"/>
      <c r="N184" s="224"/>
      <c r="O184" s="87"/>
      <c r="P184" s="87"/>
      <c r="Q184" s="87"/>
      <c r="R184" s="87"/>
      <c r="S184" s="87"/>
      <c r="T184" s="88"/>
      <c r="U184" s="41"/>
      <c r="V184" s="41"/>
      <c r="W184" s="41"/>
      <c r="X184" s="41"/>
      <c r="Y184" s="41"/>
      <c r="Z184" s="41"/>
      <c r="AA184" s="41"/>
      <c r="AB184" s="41"/>
      <c r="AC184" s="41"/>
      <c r="AD184" s="41"/>
      <c r="AE184" s="41"/>
      <c r="AT184" s="19" t="s">
        <v>592</v>
      </c>
      <c r="AU184" s="19" t="s">
        <v>84</v>
      </c>
    </row>
    <row r="185" s="2" customFormat="1" ht="16.5" customHeight="1">
      <c r="A185" s="41"/>
      <c r="B185" s="42"/>
      <c r="C185" s="207" t="s">
        <v>551</v>
      </c>
      <c r="D185" s="207" t="s">
        <v>166</v>
      </c>
      <c r="E185" s="208" t="s">
        <v>2471</v>
      </c>
      <c r="F185" s="209" t="s">
        <v>2442</v>
      </c>
      <c r="G185" s="210" t="s">
        <v>2351</v>
      </c>
      <c r="H185" s="211">
        <v>15</v>
      </c>
      <c r="I185" s="212"/>
      <c r="J185" s="213">
        <f>ROUND(I185*H185,2)</f>
        <v>0</v>
      </c>
      <c r="K185" s="209" t="s">
        <v>32</v>
      </c>
      <c r="L185" s="47"/>
      <c r="M185" s="214" t="s">
        <v>32</v>
      </c>
      <c r="N185" s="215" t="s">
        <v>47</v>
      </c>
      <c r="O185" s="87"/>
      <c r="P185" s="216">
        <f>O185*H185</f>
        <v>0</v>
      </c>
      <c r="Q185" s="216">
        <v>0</v>
      </c>
      <c r="R185" s="216">
        <f>Q185*H185</f>
        <v>0</v>
      </c>
      <c r="S185" s="216">
        <v>0</v>
      </c>
      <c r="T185" s="217">
        <f>S185*H185</f>
        <v>0</v>
      </c>
      <c r="U185" s="41"/>
      <c r="V185" s="41"/>
      <c r="W185" s="41"/>
      <c r="X185" s="41"/>
      <c r="Y185" s="41"/>
      <c r="Z185" s="41"/>
      <c r="AA185" s="41"/>
      <c r="AB185" s="41"/>
      <c r="AC185" s="41"/>
      <c r="AD185" s="41"/>
      <c r="AE185" s="41"/>
      <c r="AR185" s="218" t="s">
        <v>171</v>
      </c>
      <c r="AT185" s="218" t="s">
        <v>166</v>
      </c>
      <c r="AU185" s="218" t="s">
        <v>84</v>
      </c>
      <c r="AY185" s="19" t="s">
        <v>164</v>
      </c>
      <c r="BE185" s="219">
        <f>IF(N185="základní",J185,0)</f>
        <v>0</v>
      </c>
      <c r="BF185" s="219">
        <f>IF(N185="snížená",J185,0)</f>
        <v>0</v>
      </c>
      <c r="BG185" s="219">
        <f>IF(N185="zákl. přenesená",J185,0)</f>
        <v>0</v>
      </c>
      <c r="BH185" s="219">
        <f>IF(N185="sníž. přenesená",J185,0)</f>
        <v>0</v>
      </c>
      <c r="BI185" s="219">
        <f>IF(N185="nulová",J185,0)</f>
        <v>0</v>
      </c>
      <c r="BJ185" s="19" t="s">
        <v>84</v>
      </c>
      <c r="BK185" s="219">
        <f>ROUND(I185*H185,2)</f>
        <v>0</v>
      </c>
      <c r="BL185" s="19" t="s">
        <v>171</v>
      </c>
      <c r="BM185" s="218" t="s">
        <v>882</v>
      </c>
    </row>
    <row r="186" s="2" customFormat="1" ht="16.5" customHeight="1">
      <c r="A186" s="41"/>
      <c r="B186" s="42"/>
      <c r="C186" s="207" t="s">
        <v>556</v>
      </c>
      <c r="D186" s="207" t="s">
        <v>166</v>
      </c>
      <c r="E186" s="208" t="s">
        <v>2472</v>
      </c>
      <c r="F186" s="209" t="s">
        <v>2408</v>
      </c>
      <c r="G186" s="210" t="s">
        <v>2351</v>
      </c>
      <c r="H186" s="211">
        <v>0.80000000000000004</v>
      </c>
      <c r="I186" s="212"/>
      <c r="J186" s="213">
        <f>ROUND(I186*H186,2)</f>
        <v>0</v>
      </c>
      <c r="K186" s="209" t="s">
        <v>32</v>
      </c>
      <c r="L186" s="47"/>
      <c r="M186" s="214" t="s">
        <v>32</v>
      </c>
      <c r="N186" s="215" t="s">
        <v>47</v>
      </c>
      <c r="O186" s="87"/>
      <c r="P186" s="216">
        <f>O186*H186</f>
        <v>0</v>
      </c>
      <c r="Q186" s="216">
        <v>0</v>
      </c>
      <c r="R186" s="216">
        <f>Q186*H186</f>
        <v>0</v>
      </c>
      <c r="S186" s="216">
        <v>0</v>
      </c>
      <c r="T186" s="217">
        <f>S186*H186</f>
        <v>0</v>
      </c>
      <c r="U186" s="41"/>
      <c r="V186" s="41"/>
      <c r="W186" s="41"/>
      <c r="X186" s="41"/>
      <c r="Y186" s="41"/>
      <c r="Z186" s="41"/>
      <c r="AA186" s="41"/>
      <c r="AB186" s="41"/>
      <c r="AC186" s="41"/>
      <c r="AD186" s="41"/>
      <c r="AE186" s="41"/>
      <c r="AR186" s="218" t="s">
        <v>171</v>
      </c>
      <c r="AT186" s="218" t="s">
        <v>166</v>
      </c>
      <c r="AU186" s="218" t="s">
        <v>84</v>
      </c>
      <c r="AY186" s="19" t="s">
        <v>164</v>
      </c>
      <c r="BE186" s="219">
        <f>IF(N186="základní",J186,0)</f>
        <v>0</v>
      </c>
      <c r="BF186" s="219">
        <f>IF(N186="snížená",J186,0)</f>
        <v>0</v>
      </c>
      <c r="BG186" s="219">
        <f>IF(N186="zákl. přenesená",J186,0)</f>
        <v>0</v>
      </c>
      <c r="BH186" s="219">
        <f>IF(N186="sníž. přenesená",J186,0)</f>
        <v>0</v>
      </c>
      <c r="BI186" s="219">
        <f>IF(N186="nulová",J186,0)</f>
        <v>0</v>
      </c>
      <c r="BJ186" s="19" t="s">
        <v>84</v>
      </c>
      <c r="BK186" s="219">
        <f>ROUND(I186*H186,2)</f>
        <v>0</v>
      </c>
      <c r="BL186" s="19" t="s">
        <v>171</v>
      </c>
      <c r="BM186" s="218" t="s">
        <v>890</v>
      </c>
    </row>
    <row r="187" s="2" customFormat="1">
      <c r="A187" s="41"/>
      <c r="B187" s="42"/>
      <c r="C187" s="43"/>
      <c r="D187" s="227" t="s">
        <v>592</v>
      </c>
      <c r="E187" s="43"/>
      <c r="F187" s="268" t="s">
        <v>2406</v>
      </c>
      <c r="G187" s="43"/>
      <c r="H187" s="43"/>
      <c r="I187" s="222"/>
      <c r="J187" s="43"/>
      <c r="K187" s="43"/>
      <c r="L187" s="47"/>
      <c r="M187" s="223"/>
      <c r="N187" s="224"/>
      <c r="O187" s="87"/>
      <c r="P187" s="87"/>
      <c r="Q187" s="87"/>
      <c r="R187" s="87"/>
      <c r="S187" s="87"/>
      <c r="T187" s="88"/>
      <c r="U187" s="41"/>
      <c r="V187" s="41"/>
      <c r="W187" s="41"/>
      <c r="X187" s="41"/>
      <c r="Y187" s="41"/>
      <c r="Z187" s="41"/>
      <c r="AA187" s="41"/>
      <c r="AB187" s="41"/>
      <c r="AC187" s="41"/>
      <c r="AD187" s="41"/>
      <c r="AE187" s="41"/>
      <c r="AT187" s="19" t="s">
        <v>592</v>
      </c>
      <c r="AU187" s="19" t="s">
        <v>84</v>
      </c>
    </row>
    <row r="188" s="2" customFormat="1" ht="16.5" customHeight="1">
      <c r="A188" s="41"/>
      <c r="B188" s="42"/>
      <c r="C188" s="207" t="s">
        <v>561</v>
      </c>
      <c r="D188" s="207" t="s">
        <v>166</v>
      </c>
      <c r="E188" s="208" t="s">
        <v>2473</v>
      </c>
      <c r="F188" s="209" t="s">
        <v>2474</v>
      </c>
      <c r="G188" s="210" t="s">
        <v>2351</v>
      </c>
      <c r="H188" s="211">
        <v>5</v>
      </c>
      <c r="I188" s="212"/>
      <c r="J188" s="213">
        <f>ROUND(I188*H188,2)</f>
        <v>0</v>
      </c>
      <c r="K188" s="209" t="s">
        <v>32</v>
      </c>
      <c r="L188" s="47"/>
      <c r="M188" s="214" t="s">
        <v>32</v>
      </c>
      <c r="N188" s="215" t="s">
        <v>47</v>
      </c>
      <c r="O188" s="87"/>
      <c r="P188" s="216">
        <f>O188*H188</f>
        <v>0</v>
      </c>
      <c r="Q188" s="216">
        <v>0</v>
      </c>
      <c r="R188" s="216">
        <f>Q188*H188</f>
        <v>0</v>
      </c>
      <c r="S188" s="216">
        <v>0</v>
      </c>
      <c r="T188" s="217">
        <f>S188*H188</f>
        <v>0</v>
      </c>
      <c r="U188" s="41"/>
      <c r="V188" s="41"/>
      <c r="W188" s="41"/>
      <c r="X188" s="41"/>
      <c r="Y188" s="41"/>
      <c r="Z188" s="41"/>
      <c r="AA188" s="41"/>
      <c r="AB188" s="41"/>
      <c r="AC188" s="41"/>
      <c r="AD188" s="41"/>
      <c r="AE188" s="41"/>
      <c r="AR188" s="218" t="s">
        <v>171</v>
      </c>
      <c r="AT188" s="218" t="s">
        <v>166</v>
      </c>
      <c r="AU188" s="218" t="s">
        <v>84</v>
      </c>
      <c r="AY188" s="19" t="s">
        <v>164</v>
      </c>
      <c r="BE188" s="219">
        <f>IF(N188="základní",J188,0)</f>
        <v>0</v>
      </c>
      <c r="BF188" s="219">
        <f>IF(N188="snížená",J188,0)</f>
        <v>0</v>
      </c>
      <c r="BG188" s="219">
        <f>IF(N188="zákl. přenesená",J188,0)</f>
        <v>0</v>
      </c>
      <c r="BH188" s="219">
        <f>IF(N188="sníž. přenesená",J188,0)</f>
        <v>0</v>
      </c>
      <c r="BI188" s="219">
        <f>IF(N188="nulová",J188,0)</f>
        <v>0</v>
      </c>
      <c r="BJ188" s="19" t="s">
        <v>84</v>
      </c>
      <c r="BK188" s="219">
        <f>ROUND(I188*H188,2)</f>
        <v>0</v>
      </c>
      <c r="BL188" s="19" t="s">
        <v>171</v>
      </c>
      <c r="BM188" s="218" t="s">
        <v>902</v>
      </c>
    </row>
    <row r="189" s="2" customFormat="1">
      <c r="A189" s="41"/>
      <c r="B189" s="42"/>
      <c r="C189" s="43"/>
      <c r="D189" s="227" t="s">
        <v>592</v>
      </c>
      <c r="E189" s="43"/>
      <c r="F189" s="268" t="s">
        <v>2352</v>
      </c>
      <c r="G189" s="43"/>
      <c r="H189" s="43"/>
      <c r="I189" s="222"/>
      <c r="J189" s="43"/>
      <c r="K189" s="43"/>
      <c r="L189" s="47"/>
      <c r="M189" s="223"/>
      <c r="N189" s="224"/>
      <c r="O189" s="87"/>
      <c r="P189" s="87"/>
      <c r="Q189" s="87"/>
      <c r="R189" s="87"/>
      <c r="S189" s="87"/>
      <c r="T189" s="88"/>
      <c r="U189" s="41"/>
      <c r="V189" s="41"/>
      <c r="W189" s="41"/>
      <c r="X189" s="41"/>
      <c r="Y189" s="41"/>
      <c r="Z189" s="41"/>
      <c r="AA189" s="41"/>
      <c r="AB189" s="41"/>
      <c r="AC189" s="41"/>
      <c r="AD189" s="41"/>
      <c r="AE189" s="41"/>
      <c r="AT189" s="19" t="s">
        <v>592</v>
      </c>
      <c r="AU189" s="19" t="s">
        <v>84</v>
      </c>
    </row>
    <row r="190" s="2" customFormat="1" ht="16.5" customHeight="1">
      <c r="A190" s="41"/>
      <c r="B190" s="42"/>
      <c r="C190" s="207" t="s">
        <v>565</v>
      </c>
      <c r="D190" s="207" t="s">
        <v>166</v>
      </c>
      <c r="E190" s="208" t="s">
        <v>2475</v>
      </c>
      <c r="F190" s="209" t="s">
        <v>2416</v>
      </c>
      <c r="G190" s="210" t="s">
        <v>2351</v>
      </c>
      <c r="H190" s="211">
        <v>108</v>
      </c>
      <c r="I190" s="212"/>
      <c r="J190" s="213">
        <f>ROUND(I190*H190,2)</f>
        <v>0</v>
      </c>
      <c r="K190" s="209" t="s">
        <v>32</v>
      </c>
      <c r="L190" s="47"/>
      <c r="M190" s="214" t="s">
        <v>32</v>
      </c>
      <c r="N190" s="215" t="s">
        <v>47</v>
      </c>
      <c r="O190" s="87"/>
      <c r="P190" s="216">
        <f>O190*H190</f>
        <v>0</v>
      </c>
      <c r="Q190" s="216">
        <v>0</v>
      </c>
      <c r="R190" s="216">
        <f>Q190*H190</f>
        <v>0</v>
      </c>
      <c r="S190" s="216">
        <v>0</v>
      </c>
      <c r="T190" s="217">
        <f>S190*H190</f>
        <v>0</v>
      </c>
      <c r="U190" s="41"/>
      <c r="V190" s="41"/>
      <c r="W190" s="41"/>
      <c r="X190" s="41"/>
      <c r="Y190" s="41"/>
      <c r="Z190" s="41"/>
      <c r="AA190" s="41"/>
      <c r="AB190" s="41"/>
      <c r="AC190" s="41"/>
      <c r="AD190" s="41"/>
      <c r="AE190" s="41"/>
      <c r="AR190" s="218" t="s">
        <v>171</v>
      </c>
      <c r="AT190" s="218" t="s">
        <v>166</v>
      </c>
      <c r="AU190" s="218" t="s">
        <v>84</v>
      </c>
      <c r="AY190" s="19" t="s">
        <v>164</v>
      </c>
      <c r="BE190" s="219">
        <f>IF(N190="základní",J190,0)</f>
        <v>0</v>
      </c>
      <c r="BF190" s="219">
        <f>IF(N190="snížená",J190,0)</f>
        <v>0</v>
      </c>
      <c r="BG190" s="219">
        <f>IF(N190="zákl. přenesená",J190,0)</f>
        <v>0</v>
      </c>
      <c r="BH190" s="219">
        <f>IF(N190="sníž. přenesená",J190,0)</f>
        <v>0</v>
      </c>
      <c r="BI190" s="219">
        <f>IF(N190="nulová",J190,0)</f>
        <v>0</v>
      </c>
      <c r="BJ190" s="19" t="s">
        <v>84</v>
      </c>
      <c r="BK190" s="219">
        <f>ROUND(I190*H190,2)</f>
        <v>0</v>
      </c>
      <c r="BL190" s="19" t="s">
        <v>171</v>
      </c>
      <c r="BM190" s="218" t="s">
        <v>914</v>
      </c>
    </row>
    <row r="191" s="2" customFormat="1">
      <c r="A191" s="41"/>
      <c r="B191" s="42"/>
      <c r="C191" s="43"/>
      <c r="D191" s="227" t="s">
        <v>592</v>
      </c>
      <c r="E191" s="43"/>
      <c r="F191" s="268" t="s">
        <v>2355</v>
      </c>
      <c r="G191" s="43"/>
      <c r="H191" s="43"/>
      <c r="I191" s="222"/>
      <c r="J191" s="43"/>
      <c r="K191" s="43"/>
      <c r="L191" s="47"/>
      <c r="M191" s="223"/>
      <c r="N191" s="224"/>
      <c r="O191" s="87"/>
      <c r="P191" s="87"/>
      <c r="Q191" s="87"/>
      <c r="R191" s="87"/>
      <c r="S191" s="87"/>
      <c r="T191" s="88"/>
      <c r="U191" s="41"/>
      <c r="V191" s="41"/>
      <c r="W191" s="41"/>
      <c r="X191" s="41"/>
      <c r="Y191" s="41"/>
      <c r="Z191" s="41"/>
      <c r="AA191" s="41"/>
      <c r="AB191" s="41"/>
      <c r="AC191" s="41"/>
      <c r="AD191" s="41"/>
      <c r="AE191" s="41"/>
      <c r="AT191" s="19" t="s">
        <v>592</v>
      </c>
      <c r="AU191" s="19" t="s">
        <v>84</v>
      </c>
    </row>
    <row r="192" s="2" customFormat="1" ht="16.5" customHeight="1">
      <c r="A192" s="41"/>
      <c r="B192" s="42"/>
      <c r="C192" s="207" t="s">
        <v>570</v>
      </c>
      <c r="D192" s="207" t="s">
        <v>166</v>
      </c>
      <c r="E192" s="208" t="s">
        <v>2476</v>
      </c>
      <c r="F192" s="209" t="s">
        <v>2452</v>
      </c>
      <c r="G192" s="210" t="s">
        <v>2358</v>
      </c>
      <c r="H192" s="211">
        <v>0.035999999999999997</v>
      </c>
      <c r="I192" s="212"/>
      <c r="J192" s="213">
        <f>ROUND(I192*H192,2)</f>
        <v>0</v>
      </c>
      <c r="K192" s="209" t="s">
        <v>32</v>
      </c>
      <c r="L192" s="47"/>
      <c r="M192" s="214" t="s">
        <v>32</v>
      </c>
      <c r="N192" s="215" t="s">
        <v>47</v>
      </c>
      <c r="O192" s="87"/>
      <c r="P192" s="216">
        <f>O192*H192</f>
        <v>0</v>
      </c>
      <c r="Q192" s="216">
        <v>0</v>
      </c>
      <c r="R192" s="216">
        <f>Q192*H192</f>
        <v>0</v>
      </c>
      <c r="S192" s="216">
        <v>0</v>
      </c>
      <c r="T192" s="217">
        <f>S192*H192</f>
        <v>0</v>
      </c>
      <c r="U192" s="41"/>
      <c r="V192" s="41"/>
      <c r="W192" s="41"/>
      <c r="X192" s="41"/>
      <c r="Y192" s="41"/>
      <c r="Z192" s="41"/>
      <c r="AA192" s="41"/>
      <c r="AB192" s="41"/>
      <c r="AC192" s="41"/>
      <c r="AD192" s="41"/>
      <c r="AE192" s="41"/>
      <c r="AR192" s="218" t="s">
        <v>171</v>
      </c>
      <c r="AT192" s="218" t="s">
        <v>166</v>
      </c>
      <c r="AU192" s="218" t="s">
        <v>84</v>
      </c>
      <c r="AY192" s="19" t="s">
        <v>164</v>
      </c>
      <c r="BE192" s="219">
        <f>IF(N192="základní",J192,0)</f>
        <v>0</v>
      </c>
      <c r="BF192" s="219">
        <f>IF(N192="snížená",J192,0)</f>
        <v>0</v>
      </c>
      <c r="BG192" s="219">
        <f>IF(N192="zákl. přenesená",J192,0)</f>
        <v>0</v>
      </c>
      <c r="BH192" s="219">
        <f>IF(N192="sníž. přenesená",J192,0)</f>
        <v>0</v>
      </c>
      <c r="BI192" s="219">
        <f>IF(N192="nulová",J192,0)</f>
        <v>0</v>
      </c>
      <c r="BJ192" s="19" t="s">
        <v>84</v>
      </c>
      <c r="BK192" s="219">
        <f>ROUND(I192*H192,2)</f>
        <v>0</v>
      </c>
      <c r="BL192" s="19" t="s">
        <v>171</v>
      </c>
      <c r="BM192" s="218" t="s">
        <v>927</v>
      </c>
    </row>
    <row r="193" s="12" customFormat="1" ht="25.92" customHeight="1">
      <c r="A193" s="12"/>
      <c r="B193" s="191"/>
      <c r="C193" s="192"/>
      <c r="D193" s="193" t="s">
        <v>75</v>
      </c>
      <c r="E193" s="194" t="s">
        <v>2244</v>
      </c>
      <c r="F193" s="194" t="s">
        <v>2477</v>
      </c>
      <c r="G193" s="192"/>
      <c r="H193" s="192"/>
      <c r="I193" s="195"/>
      <c r="J193" s="196">
        <f>BK193</f>
        <v>0</v>
      </c>
      <c r="K193" s="192"/>
      <c r="L193" s="197"/>
      <c r="M193" s="198"/>
      <c r="N193" s="199"/>
      <c r="O193" s="199"/>
      <c r="P193" s="200">
        <f>SUM(P194:P211)</f>
        <v>0</v>
      </c>
      <c r="Q193" s="199"/>
      <c r="R193" s="200">
        <f>SUM(R194:R211)</f>
        <v>0</v>
      </c>
      <c r="S193" s="199"/>
      <c r="T193" s="201">
        <f>SUM(T194:T211)</f>
        <v>0</v>
      </c>
      <c r="U193" s="12"/>
      <c r="V193" s="12"/>
      <c r="W193" s="12"/>
      <c r="X193" s="12"/>
      <c r="Y193" s="12"/>
      <c r="Z193" s="12"/>
      <c r="AA193" s="12"/>
      <c r="AB193" s="12"/>
      <c r="AC193" s="12"/>
      <c r="AD193" s="12"/>
      <c r="AE193" s="12"/>
      <c r="AR193" s="202" t="s">
        <v>84</v>
      </c>
      <c r="AT193" s="203" t="s">
        <v>75</v>
      </c>
      <c r="AU193" s="203" t="s">
        <v>76</v>
      </c>
      <c r="AY193" s="202" t="s">
        <v>164</v>
      </c>
      <c r="BK193" s="204">
        <f>SUM(BK194:BK211)</f>
        <v>0</v>
      </c>
    </row>
    <row r="194" s="2" customFormat="1" ht="84" customHeight="1">
      <c r="A194" s="41"/>
      <c r="B194" s="42"/>
      <c r="C194" s="207" t="s">
        <v>575</v>
      </c>
      <c r="D194" s="207" t="s">
        <v>166</v>
      </c>
      <c r="E194" s="208" t="s">
        <v>2478</v>
      </c>
      <c r="F194" s="209" t="s">
        <v>2455</v>
      </c>
      <c r="G194" s="210" t="s">
        <v>1597</v>
      </c>
      <c r="H194" s="211">
        <v>1</v>
      </c>
      <c r="I194" s="212"/>
      <c r="J194" s="213">
        <f>ROUND(I194*H194,2)</f>
        <v>0</v>
      </c>
      <c r="K194" s="209" t="s">
        <v>32</v>
      </c>
      <c r="L194" s="47"/>
      <c r="M194" s="214" t="s">
        <v>32</v>
      </c>
      <c r="N194" s="215" t="s">
        <v>47</v>
      </c>
      <c r="O194" s="87"/>
      <c r="P194" s="216">
        <f>O194*H194</f>
        <v>0</v>
      </c>
      <c r="Q194" s="216">
        <v>0</v>
      </c>
      <c r="R194" s="216">
        <f>Q194*H194</f>
        <v>0</v>
      </c>
      <c r="S194" s="216">
        <v>0</v>
      </c>
      <c r="T194" s="217">
        <f>S194*H194</f>
        <v>0</v>
      </c>
      <c r="U194" s="41"/>
      <c r="V194" s="41"/>
      <c r="W194" s="41"/>
      <c r="X194" s="41"/>
      <c r="Y194" s="41"/>
      <c r="Z194" s="41"/>
      <c r="AA194" s="41"/>
      <c r="AB194" s="41"/>
      <c r="AC194" s="41"/>
      <c r="AD194" s="41"/>
      <c r="AE194" s="41"/>
      <c r="AR194" s="218" t="s">
        <v>171</v>
      </c>
      <c r="AT194" s="218" t="s">
        <v>166</v>
      </c>
      <c r="AU194" s="218" t="s">
        <v>84</v>
      </c>
      <c r="AY194" s="19" t="s">
        <v>164</v>
      </c>
      <c r="BE194" s="219">
        <f>IF(N194="základní",J194,0)</f>
        <v>0</v>
      </c>
      <c r="BF194" s="219">
        <f>IF(N194="snížená",J194,0)</f>
        <v>0</v>
      </c>
      <c r="BG194" s="219">
        <f>IF(N194="zákl. přenesená",J194,0)</f>
        <v>0</v>
      </c>
      <c r="BH194" s="219">
        <f>IF(N194="sníž. přenesená",J194,0)</f>
        <v>0</v>
      </c>
      <c r="BI194" s="219">
        <f>IF(N194="nulová",J194,0)</f>
        <v>0</v>
      </c>
      <c r="BJ194" s="19" t="s">
        <v>84</v>
      </c>
      <c r="BK194" s="219">
        <f>ROUND(I194*H194,2)</f>
        <v>0</v>
      </c>
      <c r="BL194" s="19" t="s">
        <v>171</v>
      </c>
      <c r="BM194" s="218" t="s">
        <v>936</v>
      </c>
    </row>
    <row r="195" s="2" customFormat="1">
      <c r="A195" s="41"/>
      <c r="B195" s="42"/>
      <c r="C195" s="43"/>
      <c r="D195" s="227" t="s">
        <v>592</v>
      </c>
      <c r="E195" s="43"/>
      <c r="F195" s="268" t="s">
        <v>2457</v>
      </c>
      <c r="G195" s="43"/>
      <c r="H195" s="43"/>
      <c r="I195" s="222"/>
      <c r="J195" s="43"/>
      <c r="K195" s="43"/>
      <c r="L195" s="47"/>
      <c r="M195" s="223"/>
      <c r="N195" s="224"/>
      <c r="O195" s="87"/>
      <c r="P195" s="87"/>
      <c r="Q195" s="87"/>
      <c r="R195" s="87"/>
      <c r="S195" s="87"/>
      <c r="T195" s="88"/>
      <c r="U195" s="41"/>
      <c r="V195" s="41"/>
      <c r="W195" s="41"/>
      <c r="X195" s="41"/>
      <c r="Y195" s="41"/>
      <c r="Z195" s="41"/>
      <c r="AA195" s="41"/>
      <c r="AB195" s="41"/>
      <c r="AC195" s="41"/>
      <c r="AD195" s="41"/>
      <c r="AE195" s="41"/>
      <c r="AT195" s="19" t="s">
        <v>592</v>
      </c>
      <c r="AU195" s="19" t="s">
        <v>84</v>
      </c>
    </row>
    <row r="196" s="2" customFormat="1" ht="16.5" customHeight="1">
      <c r="A196" s="41"/>
      <c r="B196" s="42"/>
      <c r="C196" s="207" t="s">
        <v>580</v>
      </c>
      <c r="D196" s="207" t="s">
        <v>166</v>
      </c>
      <c r="E196" s="208" t="s">
        <v>2479</v>
      </c>
      <c r="F196" s="209" t="s">
        <v>2480</v>
      </c>
      <c r="G196" s="210" t="s">
        <v>1597</v>
      </c>
      <c r="H196" s="211">
        <v>2</v>
      </c>
      <c r="I196" s="212"/>
      <c r="J196" s="213">
        <f>ROUND(I196*H196,2)</f>
        <v>0</v>
      </c>
      <c r="K196" s="209" t="s">
        <v>32</v>
      </c>
      <c r="L196" s="47"/>
      <c r="M196" s="214" t="s">
        <v>32</v>
      </c>
      <c r="N196" s="215" t="s">
        <v>47</v>
      </c>
      <c r="O196" s="87"/>
      <c r="P196" s="216">
        <f>O196*H196</f>
        <v>0</v>
      </c>
      <c r="Q196" s="216">
        <v>0</v>
      </c>
      <c r="R196" s="216">
        <f>Q196*H196</f>
        <v>0</v>
      </c>
      <c r="S196" s="216">
        <v>0</v>
      </c>
      <c r="T196" s="217">
        <f>S196*H196</f>
        <v>0</v>
      </c>
      <c r="U196" s="41"/>
      <c r="V196" s="41"/>
      <c r="W196" s="41"/>
      <c r="X196" s="41"/>
      <c r="Y196" s="41"/>
      <c r="Z196" s="41"/>
      <c r="AA196" s="41"/>
      <c r="AB196" s="41"/>
      <c r="AC196" s="41"/>
      <c r="AD196" s="41"/>
      <c r="AE196" s="41"/>
      <c r="AR196" s="218" t="s">
        <v>171</v>
      </c>
      <c r="AT196" s="218" t="s">
        <v>166</v>
      </c>
      <c r="AU196" s="218" t="s">
        <v>84</v>
      </c>
      <c r="AY196" s="19" t="s">
        <v>164</v>
      </c>
      <c r="BE196" s="219">
        <f>IF(N196="základní",J196,0)</f>
        <v>0</v>
      </c>
      <c r="BF196" s="219">
        <f>IF(N196="snížená",J196,0)</f>
        <v>0</v>
      </c>
      <c r="BG196" s="219">
        <f>IF(N196="zákl. přenesená",J196,0)</f>
        <v>0</v>
      </c>
      <c r="BH196" s="219">
        <f>IF(N196="sníž. přenesená",J196,0)</f>
        <v>0</v>
      </c>
      <c r="BI196" s="219">
        <f>IF(N196="nulová",J196,0)</f>
        <v>0</v>
      </c>
      <c r="BJ196" s="19" t="s">
        <v>84</v>
      </c>
      <c r="BK196" s="219">
        <f>ROUND(I196*H196,2)</f>
        <v>0</v>
      </c>
      <c r="BL196" s="19" t="s">
        <v>171</v>
      </c>
      <c r="BM196" s="218" t="s">
        <v>948</v>
      </c>
    </row>
    <row r="197" s="2" customFormat="1" ht="16.5" customHeight="1">
      <c r="A197" s="41"/>
      <c r="B197" s="42"/>
      <c r="C197" s="207" t="s">
        <v>585</v>
      </c>
      <c r="D197" s="207" t="s">
        <v>166</v>
      </c>
      <c r="E197" s="208" t="s">
        <v>2481</v>
      </c>
      <c r="F197" s="209" t="s">
        <v>2482</v>
      </c>
      <c r="G197" s="210" t="s">
        <v>1597</v>
      </c>
      <c r="H197" s="211">
        <v>2</v>
      </c>
      <c r="I197" s="212"/>
      <c r="J197" s="213">
        <f>ROUND(I197*H197,2)</f>
        <v>0</v>
      </c>
      <c r="K197" s="209" t="s">
        <v>32</v>
      </c>
      <c r="L197" s="47"/>
      <c r="M197" s="214" t="s">
        <v>32</v>
      </c>
      <c r="N197" s="215" t="s">
        <v>47</v>
      </c>
      <c r="O197" s="87"/>
      <c r="P197" s="216">
        <f>O197*H197</f>
        <v>0</v>
      </c>
      <c r="Q197" s="216">
        <v>0</v>
      </c>
      <c r="R197" s="216">
        <f>Q197*H197</f>
        <v>0</v>
      </c>
      <c r="S197" s="216">
        <v>0</v>
      </c>
      <c r="T197" s="217">
        <f>S197*H197</f>
        <v>0</v>
      </c>
      <c r="U197" s="41"/>
      <c r="V197" s="41"/>
      <c r="W197" s="41"/>
      <c r="X197" s="41"/>
      <c r="Y197" s="41"/>
      <c r="Z197" s="41"/>
      <c r="AA197" s="41"/>
      <c r="AB197" s="41"/>
      <c r="AC197" s="41"/>
      <c r="AD197" s="41"/>
      <c r="AE197" s="41"/>
      <c r="AR197" s="218" t="s">
        <v>171</v>
      </c>
      <c r="AT197" s="218" t="s">
        <v>166</v>
      </c>
      <c r="AU197" s="218" t="s">
        <v>84</v>
      </c>
      <c r="AY197" s="19" t="s">
        <v>164</v>
      </c>
      <c r="BE197" s="219">
        <f>IF(N197="základní",J197,0)</f>
        <v>0</v>
      </c>
      <c r="BF197" s="219">
        <f>IF(N197="snížená",J197,0)</f>
        <v>0</v>
      </c>
      <c r="BG197" s="219">
        <f>IF(N197="zákl. přenesená",J197,0)</f>
        <v>0</v>
      </c>
      <c r="BH197" s="219">
        <f>IF(N197="sníž. přenesená",J197,0)</f>
        <v>0</v>
      </c>
      <c r="BI197" s="219">
        <f>IF(N197="nulová",J197,0)</f>
        <v>0</v>
      </c>
      <c r="BJ197" s="19" t="s">
        <v>84</v>
      </c>
      <c r="BK197" s="219">
        <f>ROUND(I197*H197,2)</f>
        <v>0</v>
      </c>
      <c r="BL197" s="19" t="s">
        <v>171</v>
      </c>
      <c r="BM197" s="218" t="s">
        <v>961</v>
      </c>
    </row>
    <row r="198" s="2" customFormat="1">
      <c r="A198" s="41"/>
      <c r="B198" s="42"/>
      <c r="C198" s="43"/>
      <c r="D198" s="227" t="s">
        <v>592</v>
      </c>
      <c r="E198" s="43"/>
      <c r="F198" s="268" t="s">
        <v>2483</v>
      </c>
      <c r="G198" s="43"/>
      <c r="H198" s="43"/>
      <c r="I198" s="222"/>
      <c r="J198" s="43"/>
      <c r="K198" s="43"/>
      <c r="L198" s="47"/>
      <c r="M198" s="223"/>
      <c r="N198" s="224"/>
      <c r="O198" s="87"/>
      <c r="P198" s="87"/>
      <c r="Q198" s="87"/>
      <c r="R198" s="87"/>
      <c r="S198" s="87"/>
      <c r="T198" s="88"/>
      <c r="U198" s="41"/>
      <c r="V198" s="41"/>
      <c r="W198" s="41"/>
      <c r="X198" s="41"/>
      <c r="Y198" s="41"/>
      <c r="Z198" s="41"/>
      <c r="AA198" s="41"/>
      <c r="AB198" s="41"/>
      <c r="AC198" s="41"/>
      <c r="AD198" s="41"/>
      <c r="AE198" s="41"/>
      <c r="AT198" s="19" t="s">
        <v>592</v>
      </c>
      <c r="AU198" s="19" t="s">
        <v>84</v>
      </c>
    </row>
    <row r="199" s="2" customFormat="1" ht="24" customHeight="1">
      <c r="A199" s="41"/>
      <c r="B199" s="42"/>
      <c r="C199" s="207" t="s">
        <v>597</v>
      </c>
      <c r="D199" s="207" t="s">
        <v>166</v>
      </c>
      <c r="E199" s="208" t="s">
        <v>2460</v>
      </c>
      <c r="F199" s="209" t="s">
        <v>2461</v>
      </c>
      <c r="G199" s="210" t="s">
        <v>1597</v>
      </c>
      <c r="H199" s="211">
        <v>14</v>
      </c>
      <c r="I199" s="212"/>
      <c r="J199" s="213">
        <f>ROUND(I199*H199,2)</f>
        <v>0</v>
      </c>
      <c r="K199" s="209" t="s">
        <v>32</v>
      </c>
      <c r="L199" s="47"/>
      <c r="M199" s="214" t="s">
        <v>32</v>
      </c>
      <c r="N199" s="215" t="s">
        <v>47</v>
      </c>
      <c r="O199" s="87"/>
      <c r="P199" s="216">
        <f>O199*H199</f>
        <v>0</v>
      </c>
      <c r="Q199" s="216">
        <v>0</v>
      </c>
      <c r="R199" s="216">
        <f>Q199*H199</f>
        <v>0</v>
      </c>
      <c r="S199" s="216">
        <v>0</v>
      </c>
      <c r="T199" s="217">
        <f>S199*H199</f>
        <v>0</v>
      </c>
      <c r="U199" s="41"/>
      <c r="V199" s="41"/>
      <c r="W199" s="41"/>
      <c r="X199" s="41"/>
      <c r="Y199" s="41"/>
      <c r="Z199" s="41"/>
      <c r="AA199" s="41"/>
      <c r="AB199" s="41"/>
      <c r="AC199" s="41"/>
      <c r="AD199" s="41"/>
      <c r="AE199" s="41"/>
      <c r="AR199" s="218" t="s">
        <v>171</v>
      </c>
      <c r="AT199" s="218" t="s">
        <v>166</v>
      </c>
      <c r="AU199" s="218" t="s">
        <v>84</v>
      </c>
      <c r="AY199" s="19" t="s">
        <v>164</v>
      </c>
      <c r="BE199" s="219">
        <f>IF(N199="základní",J199,0)</f>
        <v>0</v>
      </c>
      <c r="BF199" s="219">
        <f>IF(N199="snížená",J199,0)</f>
        <v>0</v>
      </c>
      <c r="BG199" s="219">
        <f>IF(N199="zákl. přenesená",J199,0)</f>
        <v>0</v>
      </c>
      <c r="BH199" s="219">
        <f>IF(N199="sníž. přenesená",J199,0)</f>
        <v>0</v>
      </c>
      <c r="BI199" s="219">
        <f>IF(N199="nulová",J199,0)</f>
        <v>0</v>
      </c>
      <c r="BJ199" s="19" t="s">
        <v>84</v>
      </c>
      <c r="BK199" s="219">
        <f>ROUND(I199*H199,2)</f>
        <v>0</v>
      </c>
      <c r="BL199" s="19" t="s">
        <v>171</v>
      </c>
      <c r="BM199" s="218" t="s">
        <v>970</v>
      </c>
    </row>
    <row r="200" s="2" customFormat="1">
      <c r="A200" s="41"/>
      <c r="B200" s="42"/>
      <c r="C200" s="43"/>
      <c r="D200" s="227" t="s">
        <v>592</v>
      </c>
      <c r="E200" s="43"/>
      <c r="F200" s="268" t="s">
        <v>2484</v>
      </c>
      <c r="G200" s="43"/>
      <c r="H200" s="43"/>
      <c r="I200" s="222"/>
      <c r="J200" s="43"/>
      <c r="K200" s="43"/>
      <c r="L200" s="47"/>
      <c r="M200" s="223"/>
      <c r="N200" s="224"/>
      <c r="O200" s="87"/>
      <c r="P200" s="87"/>
      <c r="Q200" s="87"/>
      <c r="R200" s="87"/>
      <c r="S200" s="87"/>
      <c r="T200" s="88"/>
      <c r="U200" s="41"/>
      <c r="V200" s="41"/>
      <c r="W200" s="41"/>
      <c r="X200" s="41"/>
      <c r="Y200" s="41"/>
      <c r="Z200" s="41"/>
      <c r="AA200" s="41"/>
      <c r="AB200" s="41"/>
      <c r="AC200" s="41"/>
      <c r="AD200" s="41"/>
      <c r="AE200" s="41"/>
      <c r="AT200" s="19" t="s">
        <v>592</v>
      </c>
      <c r="AU200" s="19" t="s">
        <v>84</v>
      </c>
    </row>
    <row r="201" s="2" customFormat="1" ht="16.5" customHeight="1">
      <c r="A201" s="41"/>
      <c r="B201" s="42"/>
      <c r="C201" s="207" t="s">
        <v>602</v>
      </c>
      <c r="D201" s="207" t="s">
        <v>166</v>
      </c>
      <c r="E201" s="208" t="s">
        <v>2485</v>
      </c>
      <c r="F201" s="209" t="s">
        <v>2486</v>
      </c>
      <c r="G201" s="210" t="s">
        <v>1597</v>
      </c>
      <c r="H201" s="211">
        <v>1</v>
      </c>
      <c r="I201" s="212"/>
      <c r="J201" s="213">
        <f>ROUND(I201*H201,2)</f>
        <v>0</v>
      </c>
      <c r="K201" s="209" t="s">
        <v>32</v>
      </c>
      <c r="L201" s="47"/>
      <c r="M201" s="214" t="s">
        <v>32</v>
      </c>
      <c r="N201" s="215" t="s">
        <v>47</v>
      </c>
      <c r="O201" s="87"/>
      <c r="P201" s="216">
        <f>O201*H201</f>
        <v>0</v>
      </c>
      <c r="Q201" s="216">
        <v>0</v>
      </c>
      <c r="R201" s="216">
        <f>Q201*H201</f>
        <v>0</v>
      </c>
      <c r="S201" s="216">
        <v>0</v>
      </c>
      <c r="T201" s="217">
        <f>S201*H201</f>
        <v>0</v>
      </c>
      <c r="U201" s="41"/>
      <c r="V201" s="41"/>
      <c r="W201" s="41"/>
      <c r="X201" s="41"/>
      <c r="Y201" s="41"/>
      <c r="Z201" s="41"/>
      <c r="AA201" s="41"/>
      <c r="AB201" s="41"/>
      <c r="AC201" s="41"/>
      <c r="AD201" s="41"/>
      <c r="AE201" s="41"/>
      <c r="AR201" s="218" t="s">
        <v>171</v>
      </c>
      <c r="AT201" s="218" t="s">
        <v>166</v>
      </c>
      <c r="AU201" s="218" t="s">
        <v>84</v>
      </c>
      <c r="AY201" s="19" t="s">
        <v>164</v>
      </c>
      <c r="BE201" s="219">
        <f>IF(N201="základní",J201,0)</f>
        <v>0</v>
      </c>
      <c r="BF201" s="219">
        <f>IF(N201="snížená",J201,0)</f>
        <v>0</v>
      </c>
      <c r="BG201" s="219">
        <f>IF(N201="zákl. přenesená",J201,0)</f>
        <v>0</v>
      </c>
      <c r="BH201" s="219">
        <f>IF(N201="sníž. přenesená",J201,0)</f>
        <v>0</v>
      </c>
      <c r="BI201" s="219">
        <f>IF(N201="nulová",J201,0)</f>
        <v>0</v>
      </c>
      <c r="BJ201" s="19" t="s">
        <v>84</v>
      </c>
      <c r="BK201" s="219">
        <f>ROUND(I201*H201,2)</f>
        <v>0</v>
      </c>
      <c r="BL201" s="19" t="s">
        <v>171</v>
      </c>
      <c r="BM201" s="218" t="s">
        <v>982</v>
      </c>
    </row>
    <row r="202" s="2" customFormat="1">
      <c r="A202" s="41"/>
      <c r="B202" s="42"/>
      <c r="C202" s="43"/>
      <c r="D202" s="227" t="s">
        <v>592</v>
      </c>
      <c r="E202" s="43"/>
      <c r="F202" s="268" t="s">
        <v>2406</v>
      </c>
      <c r="G202" s="43"/>
      <c r="H202" s="43"/>
      <c r="I202" s="222"/>
      <c r="J202" s="43"/>
      <c r="K202" s="43"/>
      <c r="L202" s="47"/>
      <c r="M202" s="223"/>
      <c r="N202" s="224"/>
      <c r="O202" s="87"/>
      <c r="P202" s="87"/>
      <c r="Q202" s="87"/>
      <c r="R202" s="87"/>
      <c r="S202" s="87"/>
      <c r="T202" s="88"/>
      <c r="U202" s="41"/>
      <c r="V202" s="41"/>
      <c r="W202" s="41"/>
      <c r="X202" s="41"/>
      <c r="Y202" s="41"/>
      <c r="Z202" s="41"/>
      <c r="AA202" s="41"/>
      <c r="AB202" s="41"/>
      <c r="AC202" s="41"/>
      <c r="AD202" s="41"/>
      <c r="AE202" s="41"/>
      <c r="AT202" s="19" t="s">
        <v>592</v>
      </c>
      <c r="AU202" s="19" t="s">
        <v>84</v>
      </c>
    </row>
    <row r="203" s="2" customFormat="1" ht="16.5" customHeight="1">
      <c r="A203" s="41"/>
      <c r="B203" s="42"/>
      <c r="C203" s="207" t="s">
        <v>608</v>
      </c>
      <c r="D203" s="207" t="s">
        <v>166</v>
      </c>
      <c r="E203" s="208" t="s">
        <v>2487</v>
      </c>
      <c r="F203" s="209" t="s">
        <v>2450</v>
      </c>
      <c r="G203" s="210" t="s">
        <v>2351</v>
      </c>
      <c r="H203" s="211">
        <v>3</v>
      </c>
      <c r="I203" s="212"/>
      <c r="J203" s="213">
        <f>ROUND(I203*H203,2)</f>
        <v>0</v>
      </c>
      <c r="K203" s="209" t="s">
        <v>32</v>
      </c>
      <c r="L203" s="47"/>
      <c r="M203" s="214" t="s">
        <v>32</v>
      </c>
      <c r="N203" s="215" t="s">
        <v>47</v>
      </c>
      <c r="O203" s="87"/>
      <c r="P203" s="216">
        <f>O203*H203</f>
        <v>0</v>
      </c>
      <c r="Q203" s="216">
        <v>0</v>
      </c>
      <c r="R203" s="216">
        <f>Q203*H203</f>
        <v>0</v>
      </c>
      <c r="S203" s="216">
        <v>0</v>
      </c>
      <c r="T203" s="217">
        <f>S203*H203</f>
        <v>0</v>
      </c>
      <c r="U203" s="41"/>
      <c r="V203" s="41"/>
      <c r="W203" s="41"/>
      <c r="X203" s="41"/>
      <c r="Y203" s="41"/>
      <c r="Z203" s="41"/>
      <c r="AA203" s="41"/>
      <c r="AB203" s="41"/>
      <c r="AC203" s="41"/>
      <c r="AD203" s="41"/>
      <c r="AE203" s="41"/>
      <c r="AR203" s="218" t="s">
        <v>171</v>
      </c>
      <c r="AT203" s="218" t="s">
        <v>166</v>
      </c>
      <c r="AU203" s="218" t="s">
        <v>84</v>
      </c>
      <c r="AY203" s="19" t="s">
        <v>164</v>
      </c>
      <c r="BE203" s="219">
        <f>IF(N203="základní",J203,0)</f>
        <v>0</v>
      </c>
      <c r="BF203" s="219">
        <f>IF(N203="snížená",J203,0)</f>
        <v>0</v>
      </c>
      <c r="BG203" s="219">
        <f>IF(N203="zákl. přenesená",J203,0)</f>
        <v>0</v>
      </c>
      <c r="BH203" s="219">
        <f>IF(N203="sníž. přenesená",J203,0)</f>
        <v>0</v>
      </c>
      <c r="BI203" s="219">
        <f>IF(N203="nulová",J203,0)</f>
        <v>0</v>
      </c>
      <c r="BJ203" s="19" t="s">
        <v>84</v>
      </c>
      <c r="BK203" s="219">
        <f>ROUND(I203*H203,2)</f>
        <v>0</v>
      </c>
      <c r="BL203" s="19" t="s">
        <v>171</v>
      </c>
      <c r="BM203" s="218" t="s">
        <v>994</v>
      </c>
    </row>
    <row r="204" s="2" customFormat="1">
      <c r="A204" s="41"/>
      <c r="B204" s="42"/>
      <c r="C204" s="43"/>
      <c r="D204" s="227" t="s">
        <v>592</v>
      </c>
      <c r="E204" s="43"/>
      <c r="F204" s="268" t="s">
        <v>2488</v>
      </c>
      <c r="G204" s="43"/>
      <c r="H204" s="43"/>
      <c r="I204" s="222"/>
      <c r="J204" s="43"/>
      <c r="K204" s="43"/>
      <c r="L204" s="47"/>
      <c r="M204" s="223"/>
      <c r="N204" s="224"/>
      <c r="O204" s="87"/>
      <c r="P204" s="87"/>
      <c r="Q204" s="87"/>
      <c r="R204" s="87"/>
      <c r="S204" s="87"/>
      <c r="T204" s="88"/>
      <c r="U204" s="41"/>
      <c r="V204" s="41"/>
      <c r="W204" s="41"/>
      <c r="X204" s="41"/>
      <c r="Y204" s="41"/>
      <c r="Z204" s="41"/>
      <c r="AA204" s="41"/>
      <c r="AB204" s="41"/>
      <c r="AC204" s="41"/>
      <c r="AD204" s="41"/>
      <c r="AE204" s="41"/>
      <c r="AT204" s="19" t="s">
        <v>592</v>
      </c>
      <c r="AU204" s="19" t="s">
        <v>84</v>
      </c>
    </row>
    <row r="205" s="2" customFormat="1" ht="16.5" customHeight="1">
      <c r="A205" s="41"/>
      <c r="B205" s="42"/>
      <c r="C205" s="207" t="s">
        <v>613</v>
      </c>
      <c r="D205" s="207" t="s">
        <v>166</v>
      </c>
      <c r="E205" s="208" t="s">
        <v>2489</v>
      </c>
      <c r="F205" s="209" t="s">
        <v>2490</v>
      </c>
      <c r="G205" s="210" t="s">
        <v>2351</v>
      </c>
      <c r="H205" s="211">
        <v>45</v>
      </c>
      <c r="I205" s="212"/>
      <c r="J205" s="213">
        <f>ROUND(I205*H205,2)</f>
        <v>0</v>
      </c>
      <c r="K205" s="209" t="s">
        <v>32</v>
      </c>
      <c r="L205" s="47"/>
      <c r="M205" s="214" t="s">
        <v>32</v>
      </c>
      <c r="N205" s="215" t="s">
        <v>47</v>
      </c>
      <c r="O205" s="87"/>
      <c r="P205" s="216">
        <f>O205*H205</f>
        <v>0</v>
      </c>
      <c r="Q205" s="216">
        <v>0</v>
      </c>
      <c r="R205" s="216">
        <f>Q205*H205</f>
        <v>0</v>
      </c>
      <c r="S205" s="216">
        <v>0</v>
      </c>
      <c r="T205" s="217">
        <f>S205*H205</f>
        <v>0</v>
      </c>
      <c r="U205" s="41"/>
      <c r="V205" s="41"/>
      <c r="W205" s="41"/>
      <c r="X205" s="41"/>
      <c r="Y205" s="41"/>
      <c r="Z205" s="41"/>
      <c r="AA205" s="41"/>
      <c r="AB205" s="41"/>
      <c r="AC205" s="41"/>
      <c r="AD205" s="41"/>
      <c r="AE205" s="41"/>
      <c r="AR205" s="218" t="s">
        <v>171</v>
      </c>
      <c r="AT205" s="218" t="s">
        <v>166</v>
      </c>
      <c r="AU205" s="218" t="s">
        <v>84</v>
      </c>
      <c r="AY205" s="19" t="s">
        <v>164</v>
      </c>
      <c r="BE205" s="219">
        <f>IF(N205="základní",J205,0)</f>
        <v>0</v>
      </c>
      <c r="BF205" s="219">
        <f>IF(N205="snížená",J205,0)</f>
        <v>0</v>
      </c>
      <c r="BG205" s="219">
        <f>IF(N205="zákl. přenesená",J205,0)</f>
        <v>0</v>
      </c>
      <c r="BH205" s="219">
        <f>IF(N205="sníž. přenesená",J205,0)</f>
        <v>0</v>
      </c>
      <c r="BI205" s="219">
        <f>IF(N205="nulová",J205,0)</f>
        <v>0</v>
      </c>
      <c r="BJ205" s="19" t="s">
        <v>84</v>
      </c>
      <c r="BK205" s="219">
        <f>ROUND(I205*H205,2)</f>
        <v>0</v>
      </c>
      <c r="BL205" s="19" t="s">
        <v>171</v>
      </c>
      <c r="BM205" s="218" t="s">
        <v>1014</v>
      </c>
    </row>
    <row r="206" s="2" customFormat="1" ht="16.5" customHeight="1">
      <c r="A206" s="41"/>
      <c r="B206" s="42"/>
      <c r="C206" s="207" t="s">
        <v>618</v>
      </c>
      <c r="D206" s="207" t="s">
        <v>166</v>
      </c>
      <c r="E206" s="208" t="s">
        <v>2491</v>
      </c>
      <c r="F206" s="209" t="s">
        <v>2492</v>
      </c>
      <c r="G206" s="210" t="s">
        <v>2351</v>
      </c>
      <c r="H206" s="211">
        <v>5</v>
      </c>
      <c r="I206" s="212"/>
      <c r="J206" s="213">
        <f>ROUND(I206*H206,2)</f>
        <v>0</v>
      </c>
      <c r="K206" s="209" t="s">
        <v>32</v>
      </c>
      <c r="L206" s="47"/>
      <c r="M206" s="214" t="s">
        <v>32</v>
      </c>
      <c r="N206" s="215" t="s">
        <v>47</v>
      </c>
      <c r="O206" s="87"/>
      <c r="P206" s="216">
        <f>O206*H206</f>
        <v>0</v>
      </c>
      <c r="Q206" s="216">
        <v>0</v>
      </c>
      <c r="R206" s="216">
        <f>Q206*H206</f>
        <v>0</v>
      </c>
      <c r="S206" s="216">
        <v>0</v>
      </c>
      <c r="T206" s="217">
        <f>S206*H206</f>
        <v>0</v>
      </c>
      <c r="U206" s="41"/>
      <c r="V206" s="41"/>
      <c r="W206" s="41"/>
      <c r="X206" s="41"/>
      <c r="Y206" s="41"/>
      <c r="Z206" s="41"/>
      <c r="AA206" s="41"/>
      <c r="AB206" s="41"/>
      <c r="AC206" s="41"/>
      <c r="AD206" s="41"/>
      <c r="AE206" s="41"/>
      <c r="AR206" s="218" t="s">
        <v>171</v>
      </c>
      <c r="AT206" s="218" t="s">
        <v>166</v>
      </c>
      <c r="AU206" s="218" t="s">
        <v>84</v>
      </c>
      <c r="AY206" s="19" t="s">
        <v>164</v>
      </c>
      <c r="BE206" s="219">
        <f>IF(N206="základní",J206,0)</f>
        <v>0</v>
      </c>
      <c r="BF206" s="219">
        <f>IF(N206="snížená",J206,0)</f>
        <v>0</v>
      </c>
      <c r="BG206" s="219">
        <f>IF(N206="zákl. přenesená",J206,0)</f>
        <v>0</v>
      </c>
      <c r="BH206" s="219">
        <f>IF(N206="sníž. přenesená",J206,0)</f>
        <v>0</v>
      </c>
      <c r="BI206" s="219">
        <f>IF(N206="nulová",J206,0)</f>
        <v>0</v>
      </c>
      <c r="BJ206" s="19" t="s">
        <v>84</v>
      </c>
      <c r="BK206" s="219">
        <f>ROUND(I206*H206,2)</f>
        <v>0</v>
      </c>
      <c r="BL206" s="19" t="s">
        <v>171</v>
      </c>
      <c r="BM206" s="218" t="s">
        <v>1025</v>
      </c>
    </row>
    <row r="207" s="2" customFormat="1">
      <c r="A207" s="41"/>
      <c r="B207" s="42"/>
      <c r="C207" s="43"/>
      <c r="D207" s="227" t="s">
        <v>592</v>
      </c>
      <c r="E207" s="43"/>
      <c r="F207" s="268" t="s">
        <v>2493</v>
      </c>
      <c r="G207" s="43"/>
      <c r="H207" s="43"/>
      <c r="I207" s="222"/>
      <c r="J207" s="43"/>
      <c r="K207" s="43"/>
      <c r="L207" s="47"/>
      <c r="M207" s="223"/>
      <c r="N207" s="224"/>
      <c r="O207" s="87"/>
      <c r="P207" s="87"/>
      <c r="Q207" s="87"/>
      <c r="R207" s="87"/>
      <c r="S207" s="87"/>
      <c r="T207" s="88"/>
      <c r="U207" s="41"/>
      <c r="V207" s="41"/>
      <c r="W207" s="41"/>
      <c r="X207" s="41"/>
      <c r="Y207" s="41"/>
      <c r="Z207" s="41"/>
      <c r="AA207" s="41"/>
      <c r="AB207" s="41"/>
      <c r="AC207" s="41"/>
      <c r="AD207" s="41"/>
      <c r="AE207" s="41"/>
      <c r="AT207" s="19" t="s">
        <v>592</v>
      </c>
      <c r="AU207" s="19" t="s">
        <v>84</v>
      </c>
    </row>
    <row r="208" s="2" customFormat="1" ht="16.5" customHeight="1">
      <c r="A208" s="41"/>
      <c r="B208" s="42"/>
      <c r="C208" s="207" t="s">
        <v>623</v>
      </c>
      <c r="D208" s="207" t="s">
        <v>166</v>
      </c>
      <c r="E208" s="208" t="s">
        <v>2494</v>
      </c>
      <c r="F208" s="209" t="s">
        <v>2495</v>
      </c>
      <c r="G208" s="210" t="s">
        <v>2351</v>
      </c>
      <c r="H208" s="211">
        <v>1</v>
      </c>
      <c r="I208" s="212"/>
      <c r="J208" s="213">
        <f>ROUND(I208*H208,2)</f>
        <v>0</v>
      </c>
      <c r="K208" s="209" t="s">
        <v>32</v>
      </c>
      <c r="L208" s="47"/>
      <c r="M208" s="214" t="s">
        <v>32</v>
      </c>
      <c r="N208" s="215" t="s">
        <v>47</v>
      </c>
      <c r="O208" s="87"/>
      <c r="P208" s="216">
        <f>O208*H208</f>
        <v>0</v>
      </c>
      <c r="Q208" s="216">
        <v>0</v>
      </c>
      <c r="R208" s="216">
        <f>Q208*H208</f>
        <v>0</v>
      </c>
      <c r="S208" s="216">
        <v>0</v>
      </c>
      <c r="T208" s="217">
        <f>S208*H208</f>
        <v>0</v>
      </c>
      <c r="U208" s="41"/>
      <c r="V208" s="41"/>
      <c r="W208" s="41"/>
      <c r="X208" s="41"/>
      <c r="Y208" s="41"/>
      <c r="Z208" s="41"/>
      <c r="AA208" s="41"/>
      <c r="AB208" s="41"/>
      <c r="AC208" s="41"/>
      <c r="AD208" s="41"/>
      <c r="AE208" s="41"/>
      <c r="AR208" s="218" t="s">
        <v>171</v>
      </c>
      <c r="AT208" s="218" t="s">
        <v>166</v>
      </c>
      <c r="AU208" s="218" t="s">
        <v>84</v>
      </c>
      <c r="AY208" s="19" t="s">
        <v>164</v>
      </c>
      <c r="BE208" s="219">
        <f>IF(N208="základní",J208,0)</f>
        <v>0</v>
      </c>
      <c r="BF208" s="219">
        <f>IF(N208="snížená",J208,0)</f>
        <v>0</v>
      </c>
      <c r="BG208" s="219">
        <f>IF(N208="zákl. přenesená",J208,0)</f>
        <v>0</v>
      </c>
      <c r="BH208" s="219">
        <f>IF(N208="sníž. přenesená",J208,0)</f>
        <v>0</v>
      </c>
      <c r="BI208" s="219">
        <f>IF(N208="nulová",J208,0)</f>
        <v>0</v>
      </c>
      <c r="BJ208" s="19" t="s">
        <v>84</v>
      </c>
      <c r="BK208" s="219">
        <f>ROUND(I208*H208,2)</f>
        <v>0</v>
      </c>
      <c r="BL208" s="19" t="s">
        <v>171</v>
      </c>
      <c r="BM208" s="218" t="s">
        <v>1036</v>
      </c>
    </row>
    <row r="209" s="2" customFormat="1" ht="16.5" customHeight="1">
      <c r="A209" s="41"/>
      <c r="B209" s="42"/>
      <c r="C209" s="207" t="s">
        <v>628</v>
      </c>
      <c r="D209" s="207" t="s">
        <v>166</v>
      </c>
      <c r="E209" s="208" t="s">
        <v>2496</v>
      </c>
      <c r="F209" s="209" t="s">
        <v>2497</v>
      </c>
      <c r="G209" s="210" t="s">
        <v>2351</v>
      </c>
      <c r="H209" s="211">
        <v>4</v>
      </c>
      <c r="I209" s="212"/>
      <c r="J209" s="213">
        <f>ROUND(I209*H209,2)</f>
        <v>0</v>
      </c>
      <c r="K209" s="209" t="s">
        <v>32</v>
      </c>
      <c r="L209" s="47"/>
      <c r="M209" s="214" t="s">
        <v>32</v>
      </c>
      <c r="N209" s="215" t="s">
        <v>47</v>
      </c>
      <c r="O209" s="87"/>
      <c r="P209" s="216">
        <f>O209*H209</f>
        <v>0</v>
      </c>
      <c r="Q209" s="216">
        <v>0</v>
      </c>
      <c r="R209" s="216">
        <f>Q209*H209</f>
        <v>0</v>
      </c>
      <c r="S209" s="216">
        <v>0</v>
      </c>
      <c r="T209" s="217">
        <f>S209*H209</f>
        <v>0</v>
      </c>
      <c r="U209" s="41"/>
      <c r="V209" s="41"/>
      <c r="W209" s="41"/>
      <c r="X209" s="41"/>
      <c r="Y209" s="41"/>
      <c r="Z209" s="41"/>
      <c r="AA209" s="41"/>
      <c r="AB209" s="41"/>
      <c r="AC209" s="41"/>
      <c r="AD209" s="41"/>
      <c r="AE209" s="41"/>
      <c r="AR209" s="218" t="s">
        <v>171</v>
      </c>
      <c r="AT209" s="218" t="s">
        <v>166</v>
      </c>
      <c r="AU209" s="218" t="s">
        <v>84</v>
      </c>
      <c r="AY209" s="19" t="s">
        <v>164</v>
      </c>
      <c r="BE209" s="219">
        <f>IF(N209="základní",J209,0)</f>
        <v>0</v>
      </c>
      <c r="BF209" s="219">
        <f>IF(N209="snížená",J209,0)</f>
        <v>0</v>
      </c>
      <c r="BG209" s="219">
        <f>IF(N209="zákl. přenesená",J209,0)</f>
        <v>0</v>
      </c>
      <c r="BH209" s="219">
        <f>IF(N209="sníž. přenesená",J209,0)</f>
        <v>0</v>
      </c>
      <c r="BI209" s="219">
        <f>IF(N209="nulová",J209,0)</f>
        <v>0</v>
      </c>
      <c r="BJ209" s="19" t="s">
        <v>84</v>
      </c>
      <c r="BK209" s="219">
        <f>ROUND(I209*H209,2)</f>
        <v>0</v>
      </c>
      <c r="BL209" s="19" t="s">
        <v>171</v>
      </c>
      <c r="BM209" s="218" t="s">
        <v>1048</v>
      </c>
    </row>
    <row r="210" s="2" customFormat="1">
      <c r="A210" s="41"/>
      <c r="B210" s="42"/>
      <c r="C210" s="43"/>
      <c r="D210" s="227" t="s">
        <v>592</v>
      </c>
      <c r="E210" s="43"/>
      <c r="F210" s="268" t="s">
        <v>2355</v>
      </c>
      <c r="G210" s="43"/>
      <c r="H210" s="43"/>
      <c r="I210" s="222"/>
      <c r="J210" s="43"/>
      <c r="K210" s="43"/>
      <c r="L210" s="47"/>
      <c r="M210" s="223"/>
      <c r="N210" s="224"/>
      <c r="O210" s="87"/>
      <c r="P210" s="87"/>
      <c r="Q210" s="87"/>
      <c r="R210" s="87"/>
      <c r="S210" s="87"/>
      <c r="T210" s="88"/>
      <c r="U210" s="41"/>
      <c r="V210" s="41"/>
      <c r="W210" s="41"/>
      <c r="X210" s="41"/>
      <c r="Y210" s="41"/>
      <c r="Z210" s="41"/>
      <c r="AA210" s="41"/>
      <c r="AB210" s="41"/>
      <c r="AC210" s="41"/>
      <c r="AD210" s="41"/>
      <c r="AE210" s="41"/>
      <c r="AT210" s="19" t="s">
        <v>592</v>
      </c>
      <c r="AU210" s="19" t="s">
        <v>84</v>
      </c>
    </row>
    <row r="211" s="2" customFormat="1" ht="16.5" customHeight="1">
      <c r="A211" s="41"/>
      <c r="B211" s="42"/>
      <c r="C211" s="207" t="s">
        <v>633</v>
      </c>
      <c r="D211" s="207" t="s">
        <v>166</v>
      </c>
      <c r="E211" s="208" t="s">
        <v>2498</v>
      </c>
      <c r="F211" s="209" t="s">
        <v>2452</v>
      </c>
      <c r="G211" s="210" t="s">
        <v>2358</v>
      </c>
      <c r="H211" s="211">
        <v>0.035999999999999997</v>
      </c>
      <c r="I211" s="212"/>
      <c r="J211" s="213">
        <f>ROUND(I211*H211,2)</f>
        <v>0</v>
      </c>
      <c r="K211" s="209" t="s">
        <v>32</v>
      </c>
      <c r="L211" s="47"/>
      <c r="M211" s="214" t="s">
        <v>32</v>
      </c>
      <c r="N211" s="215" t="s">
        <v>47</v>
      </c>
      <c r="O211" s="87"/>
      <c r="P211" s="216">
        <f>O211*H211</f>
        <v>0</v>
      </c>
      <c r="Q211" s="216">
        <v>0</v>
      </c>
      <c r="R211" s="216">
        <f>Q211*H211</f>
        <v>0</v>
      </c>
      <c r="S211" s="216">
        <v>0</v>
      </c>
      <c r="T211" s="217">
        <f>S211*H211</f>
        <v>0</v>
      </c>
      <c r="U211" s="41"/>
      <c r="V211" s="41"/>
      <c r="W211" s="41"/>
      <c r="X211" s="41"/>
      <c r="Y211" s="41"/>
      <c r="Z211" s="41"/>
      <c r="AA211" s="41"/>
      <c r="AB211" s="41"/>
      <c r="AC211" s="41"/>
      <c r="AD211" s="41"/>
      <c r="AE211" s="41"/>
      <c r="AR211" s="218" t="s">
        <v>171</v>
      </c>
      <c r="AT211" s="218" t="s">
        <v>166</v>
      </c>
      <c r="AU211" s="218" t="s">
        <v>84</v>
      </c>
      <c r="AY211" s="19" t="s">
        <v>164</v>
      </c>
      <c r="BE211" s="219">
        <f>IF(N211="základní",J211,0)</f>
        <v>0</v>
      </c>
      <c r="BF211" s="219">
        <f>IF(N211="snížená",J211,0)</f>
        <v>0</v>
      </c>
      <c r="BG211" s="219">
        <f>IF(N211="zákl. přenesená",J211,0)</f>
        <v>0</v>
      </c>
      <c r="BH211" s="219">
        <f>IF(N211="sníž. přenesená",J211,0)</f>
        <v>0</v>
      </c>
      <c r="BI211" s="219">
        <f>IF(N211="nulová",J211,0)</f>
        <v>0</v>
      </c>
      <c r="BJ211" s="19" t="s">
        <v>84</v>
      </c>
      <c r="BK211" s="219">
        <f>ROUND(I211*H211,2)</f>
        <v>0</v>
      </c>
      <c r="BL211" s="19" t="s">
        <v>171</v>
      </c>
      <c r="BM211" s="218" t="s">
        <v>1059</v>
      </c>
    </row>
    <row r="212" s="12" customFormat="1" ht="25.92" customHeight="1">
      <c r="A212" s="12"/>
      <c r="B212" s="191"/>
      <c r="C212" s="192"/>
      <c r="D212" s="193" t="s">
        <v>75</v>
      </c>
      <c r="E212" s="194" t="s">
        <v>2254</v>
      </c>
      <c r="F212" s="194" t="s">
        <v>2499</v>
      </c>
      <c r="G212" s="192"/>
      <c r="H212" s="192"/>
      <c r="I212" s="195"/>
      <c r="J212" s="196">
        <f>BK212</f>
        <v>0</v>
      </c>
      <c r="K212" s="192"/>
      <c r="L212" s="197"/>
      <c r="M212" s="198"/>
      <c r="N212" s="199"/>
      <c r="O212" s="199"/>
      <c r="P212" s="200">
        <f>SUM(P213:P224)</f>
        <v>0</v>
      </c>
      <c r="Q212" s="199"/>
      <c r="R212" s="200">
        <f>SUM(R213:R224)</f>
        <v>0</v>
      </c>
      <c r="S212" s="199"/>
      <c r="T212" s="201">
        <f>SUM(T213:T224)</f>
        <v>0</v>
      </c>
      <c r="U212" s="12"/>
      <c r="V212" s="12"/>
      <c r="W212" s="12"/>
      <c r="X212" s="12"/>
      <c r="Y212" s="12"/>
      <c r="Z212" s="12"/>
      <c r="AA212" s="12"/>
      <c r="AB212" s="12"/>
      <c r="AC212" s="12"/>
      <c r="AD212" s="12"/>
      <c r="AE212" s="12"/>
      <c r="AR212" s="202" t="s">
        <v>84</v>
      </c>
      <c r="AT212" s="203" t="s">
        <v>75</v>
      </c>
      <c r="AU212" s="203" t="s">
        <v>76</v>
      </c>
      <c r="AY212" s="202" t="s">
        <v>164</v>
      </c>
      <c r="BK212" s="204">
        <f>SUM(BK213:BK224)</f>
        <v>0</v>
      </c>
    </row>
    <row r="213" s="2" customFormat="1" ht="84" customHeight="1">
      <c r="A213" s="41"/>
      <c r="B213" s="42"/>
      <c r="C213" s="207" t="s">
        <v>638</v>
      </c>
      <c r="D213" s="207" t="s">
        <v>166</v>
      </c>
      <c r="E213" s="208" t="s">
        <v>2478</v>
      </c>
      <c r="F213" s="209" t="s">
        <v>2455</v>
      </c>
      <c r="G213" s="210" t="s">
        <v>1597</v>
      </c>
      <c r="H213" s="211">
        <v>1</v>
      </c>
      <c r="I213" s="212"/>
      <c r="J213" s="213">
        <f>ROUND(I213*H213,2)</f>
        <v>0</v>
      </c>
      <c r="K213" s="209" t="s">
        <v>32</v>
      </c>
      <c r="L213" s="47"/>
      <c r="M213" s="214" t="s">
        <v>32</v>
      </c>
      <c r="N213" s="215" t="s">
        <v>47</v>
      </c>
      <c r="O213" s="87"/>
      <c r="P213" s="216">
        <f>O213*H213</f>
        <v>0</v>
      </c>
      <c r="Q213" s="216">
        <v>0</v>
      </c>
      <c r="R213" s="216">
        <f>Q213*H213</f>
        <v>0</v>
      </c>
      <c r="S213" s="216">
        <v>0</v>
      </c>
      <c r="T213" s="217">
        <f>S213*H213</f>
        <v>0</v>
      </c>
      <c r="U213" s="41"/>
      <c r="V213" s="41"/>
      <c r="W213" s="41"/>
      <c r="X213" s="41"/>
      <c r="Y213" s="41"/>
      <c r="Z213" s="41"/>
      <c r="AA213" s="41"/>
      <c r="AB213" s="41"/>
      <c r="AC213" s="41"/>
      <c r="AD213" s="41"/>
      <c r="AE213" s="41"/>
      <c r="AR213" s="218" t="s">
        <v>171</v>
      </c>
      <c r="AT213" s="218" t="s">
        <v>166</v>
      </c>
      <c r="AU213" s="218" t="s">
        <v>84</v>
      </c>
      <c r="AY213" s="19" t="s">
        <v>164</v>
      </c>
      <c r="BE213" s="219">
        <f>IF(N213="základní",J213,0)</f>
        <v>0</v>
      </c>
      <c r="BF213" s="219">
        <f>IF(N213="snížená",J213,0)</f>
        <v>0</v>
      </c>
      <c r="BG213" s="219">
        <f>IF(N213="zákl. přenesená",J213,0)</f>
        <v>0</v>
      </c>
      <c r="BH213" s="219">
        <f>IF(N213="sníž. přenesená",J213,0)</f>
        <v>0</v>
      </c>
      <c r="BI213" s="219">
        <f>IF(N213="nulová",J213,0)</f>
        <v>0</v>
      </c>
      <c r="BJ213" s="19" t="s">
        <v>84</v>
      </c>
      <c r="BK213" s="219">
        <f>ROUND(I213*H213,2)</f>
        <v>0</v>
      </c>
      <c r="BL213" s="19" t="s">
        <v>171</v>
      </c>
      <c r="BM213" s="218" t="s">
        <v>1069</v>
      </c>
    </row>
    <row r="214" s="2" customFormat="1">
      <c r="A214" s="41"/>
      <c r="B214" s="42"/>
      <c r="C214" s="43"/>
      <c r="D214" s="227" t="s">
        <v>592</v>
      </c>
      <c r="E214" s="43"/>
      <c r="F214" s="268" t="s">
        <v>2457</v>
      </c>
      <c r="G214" s="43"/>
      <c r="H214" s="43"/>
      <c r="I214" s="222"/>
      <c r="J214" s="43"/>
      <c r="K214" s="43"/>
      <c r="L214" s="47"/>
      <c r="M214" s="223"/>
      <c r="N214" s="224"/>
      <c r="O214" s="87"/>
      <c r="P214" s="87"/>
      <c r="Q214" s="87"/>
      <c r="R214" s="87"/>
      <c r="S214" s="87"/>
      <c r="T214" s="88"/>
      <c r="U214" s="41"/>
      <c r="V214" s="41"/>
      <c r="W214" s="41"/>
      <c r="X214" s="41"/>
      <c r="Y214" s="41"/>
      <c r="Z214" s="41"/>
      <c r="AA214" s="41"/>
      <c r="AB214" s="41"/>
      <c r="AC214" s="41"/>
      <c r="AD214" s="41"/>
      <c r="AE214" s="41"/>
      <c r="AT214" s="19" t="s">
        <v>592</v>
      </c>
      <c r="AU214" s="19" t="s">
        <v>84</v>
      </c>
    </row>
    <row r="215" s="2" customFormat="1" ht="16.5" customHeight="1">
      <c r="A215" s="41"/>
      <c r="B215" s="42"/>
      <c r="C215" s="207" t="s">
        <v>644</v>
      </c>
      <c r="D215" s="207" t="s">
        <v>166</v>
      </c>
      <c r="E215" s="208" t="s">
        <v>2500</v>
      </c>
      <c r="F215" s="209" t="s">
        <v>2482</v>
      </c>
      <c r="G215" s="210" t="s">
        <v>1597</v>
      </c>
      <c r="H215" s="211">
        <v>2</v>
      </c>
      <c r="I215" s="212"/>
      <c r="J215" s="213">
        <f>ROUND(I215*H215,2)</f>
        <v>0</v>
      </c>
      <c r="K215" s="209" t="s">
        <v>32</v>
      </c>
      <c r="L215" s="47"/>
      <c r="M215" s="214" t="s">
        <v>32</v>
      </c>
      <c r="N215" s="215" t="s">
        <v>47</v>
      </c>
      <c r="O215" s="87"/>
      <c r="P215" s="216">
        <f>O215*H215</f>
        <v>0</v>
      </c>
      <c r="Q215" s="216">
        <v>0</v>
      </c>
      <c r="R215" s="216">
        <f>Q215*H215</f>
        <v>0</v>
      </c>
      <c r="S215" s="216">
        <v>0</v>
      </c>
      <c r="T215" s="217">
        <f>S215*H215</f>
        <v>0</v>
      </c>
      <c r="U215" s="41"/>
      <c r="V215" s="41"/>
      <c r="W215" s="41"/>
      <c r="X215" s="41"/>
      <c r="Y215" s="41"/>
      <c r="Z215" s="41"/>
      <c r="AA215" s="41"/>
      <c r="AB215" s="41"/>
      <c r="AC215" s="41"/>
      <c r="AD215" s="41"/>
      <c r="AE215" s="41"/>
      <c r="AR215" s="218" t="s">
        <v>171</v>
      </c>
      <c r="AT215" s="218" t="s">
        <v>166</v>
      </c>
      <c r="AU215" s="218" t="s">
        <v>84</v>
      </c>
      <c r="AY215" s="19" t="s">
        <v>164</v>
      </c>
      <c r="BE215" s="219">
        <f>IF(N215="základní",J215,0)</f>
        <v>0</v>
      </c>
      <c r="BF215" s="219">
        <f>IF(N215="snížená",J215,0)</f>
        <v>0</v>
      </c>
      <c r="BG215" s="219">
        <f>IF(N215="zákl. přenesená",J215,0)</f>
        <v>0</v>
      </c>
      <c r="BH215" s="219">
        <f>IF(N215="sníž. přenesená",J215,0)</f>
        <v>0</v>
      </c>
      <c r="BI215" s="219">
        <f>IF(N215="nulová",J215,0)</f>
        <v>0</v>
      </c>
      <c r="BJ215" s="19" t="s">
        <v>84</v>
      </c>
      <c r="BK215" s="219">
        <f>ROUND(I215*H215,2)</f>
        <v>0</v>
      </c>
      <c r="BL215" s="19" t="s">
        <v>171</v>
      </c>
      <c r="BM215" s="218" t="s">
        <v>1078</v>
      </c>
    </row>
    <row r="216" s="2" customFormat="1">
      <c r="A216" s="41"/>
      <c r="B216" s="42"/>
      <c r="C216" s="43"/>
      <c r="D216" s="227" t="s">
        <v>592</v>
      </c>
      <c r="E216" s="43"/>
      <c r="F216" s="268" t="s">
        <v>2429</v>
      </c>
      <c r="G216" s="43"/>
      <c r="H216" s="43"/>
      <c r="I216" s="222"/>
      <c r="J216" s="43"/>
      <c r="K216" s="43"/>
      <c r="L216" s="47"/>
      <c r="M216" s="223"/>
      <c r="N216" s="224"/>
      <c r="O216" s="87"/>
      <c r="P216" s="87"/>
      <c r="Q216" s="87"/>
      <c r="R216" s="87"/>
      <c r="S216" s="87"/>
      <c r="T216" s="88"/>
      <c r="U216" s="41"/>
      <c r="V216" s="41"/>
      <c r="W216" s="41"/>
      <c r="X216" s="41"/>
      <c r="Y216" s="41"/>
      <c r="Z216" s="41"/>
      <c r="AA216" s="41"/>
      <c r="AB216" s="41"/>
      <c r="AC216" s="41"/>
      <c r="AD216" s="41"/>
      <c r="AE216" s="41"/>
      <c r="AT216" s="19" t="s">
        <v>592</v>
      </c>
      <c r="AU216" s="19" t="s">
        <v>84</v>
      </c>
    </row>
    <row r="217" s="2" customFormat="1" ht="24" customHeight="1">
      <c r="A217" s="41"/>
      <c r="B217" s="42"/>
      <c r="C217" s="207" t="s">
        <v>649</v>
      </c>
      <c r="D217" s="207" t="s">
        <v>166</v>
      </c>
      <c r="E217" s="208" t="s">
        <v>2460</v>
      </c>
      <c r="F217" s="209" t="s">
        <v>2461</v>
      </c>
      <c r="G217" s="210" t="s">
        <v>1597</v>
      </c>
      <c r="H217" s="211">
        <v>14</v>
      </c>
      <c r="I217" s="212"/>
      <c r="J217" s="213">
        <f>ROUND(I217*H217,2)</f>
        <v>0</v>
      </c>
      <c r="K217" s="209" t="s">
        <v>32</v>
      </c>
      <c r="L217" s="47"/>
      <c r="M217" s="214" t="s">
        <v>32</v>
      </c>
      <c r="N217" s="215" t="s">
        <v>47</v>
      </c>
      <c r="O217" s="87"/>
      <c r="P217" s="216">
        <f>O217*H217</f>
        <v>0</v>
      </c>
      <c r="Q217" s="216">
        <v>0</v>
      </c>
      <c r="R217" s="216">
        <f>Q217*H217</f>
        <v>0</v>
      </c>
      <c r="S217" s="216">
        <v>0</v>
      </c>
      <c r="T217" s="217">
        <f>S217*H217</f>
        <v>0</v>
      </c>
      <c r="U217" s="41"/>
      <c r="V217" s="41"/>
      <c r="W217" s="41"/>
      <c r="X217" s="41"/>
      <c r="Y217" s="41"/>
      <c r="Z217" s="41"/>
      <c r="AA217" s="41"/>
      <c r="AB217" s="41"/>
      <c r="AC217" s="41"/>
      <c r="AD217" s="41"/>
      <c r="AE217" s="41"/>
      <c r="AR217" s="218" t="s">
        <v>171</v>
      </c>
      <c r="AT217" s="218" t="s">
        <v>166</v>
      </c>
      <c r="AU217" s="218" t="s">
        <v>84</v>
      </c>
      <c r="AY217" s="19" t="s">
        <v>164</v>
      </c>
      <c r="BE217" s="219">
        <f>IF(N217="základní",J217,0)</f>
        <v>0</v>
      </c>
      <c r="BF217" s="219">
        <f>IF(N217="snížená",J217,0)</f>
        <v>0</v>
      </c>
      <c r="BG217" s="219">
        <f>IF(N217="zákl. přenesená",J217,0)</f>
        <v>0</v>
      </c>
      <c r="BH217" s="219">
        <f>IF(N217="sníž. přenesená",J217,0)</f>
        <v>0</v>
      </c>
      <c r="BI217" s="219">
        <f>IF(N217="nulová",J217,0)</f>
        <v>0</v>
      </c>
      <c r="BJ217" s="19" t="s">
        <v>84</v>
      </c>
      <c r="BK217" s="219">
        <f>ROUND(I217*H217,2)</f>
        <v>0</v>
      </c>
      <c r="BL217" s="19" t="s">
        <v>171</v>
      </c>
      <c r="BM217" s="218" t="s">
        <v>1087</v>
      </c>
    </row>
    <row r="218" s="2" customFormat="1">
      <c r="A218" s="41"/>
      <c r="B218" s="42"/>
      <c r="C218" s="43"/>
      <c r="D218" s="227" t="s">
        <v>592</v>
      </c>
      <c r="E218" s="43"/>
      <c r="F218" s="268" t="s">
        <v>2352</v>
      </c>
      <c r="G218" s="43"/>
      <c r="H218" s="43"/>
      <c r="I218" s="222"/>
      <c r="J218" s="43"/>
      <c r="K218" s="43"/>
      <c r="L218" s="47"/>
      <c r="M218" s="223"/>
      <c r="N218" s="224"/>
      <c r="O218" s="87"/>
      <c r="P218" s="87"/>
      <c r="Q218" s="87"/>
      <c r="R218" s="87"/>
      <c r="S218" s="87"/>
      <c r="T218" s="88"/>
      <c r="U218" s="41"/>
      <c r="V218" s="41"/>
      <c r="W218" s="41"/>
      <c r="X218" s="41"/>
      <c r="Y218" s="41"/>
      <c r="Z218" s="41"/>
      <c r="AA218" s="41"/>
      <c r="AB218" s="41"/>
      <c r="AC218" s="41"/>
      <c r="AD218" s="41"/>
      <c r="AE218" s="41"/>
      <c r="AT218" s="19" t="s">
        <v>592</v>
      </c>
      <c r="AU218" s="19" t="s">
        <v>84</v>
      </c>
    </row>
    <row r="219" s="2" customFormat="1" ht="16.5" customHeight="1">
      <c r="A219" s="41"/>
      <c r="B219" s="42"/>
      <c r="C219" s="207" t="s">
        <v>653</v>
      </c>
      <c r="D219" s="207" t="s">
        <v>166</v>
      </c>
      <c r="E219" s="208" t="s">
        <v>2489</v>
      </c>
      <c r="F219" s="209" t="s">
        <v>2490</v>
      </c>
      <c r="G219" s="210" t="s">
        <v>2351</v>
      </c>
      <c r="H219" s="211">
        <v>84</v>
      </c>
      <c r="I219" s="212"/>
      <c r="J219" s="213">
        <f>ROUND(I219*H219,2)</f>
        <v>0</v>
      </c>
      <c r="K219" s="209" t="s">
        <v>32</v>
      </c>
      <c r="L219" s="47"/>
      <c r="M219" s="214" t="s">
        <v>32</v>
      </c>
      <c r="N219" s="215" t="s">
        <v>47</v>
      </c>
      <c r="O219" s="87"/>
      <c r="P219" s="216">
        <f>O219*H219</f>
        <v>0</v>
      </c>
      <c r="Q219" s="216">
        <v>0</v>
      </c>
      <c r="R219" s="216">
        <f>Q219*H219</f>
        <v>0</v>
      </c>
      <c r="S219" s="216">
        <v>0</v>
      </c>
      <c r="T219" s="217">
        <f>S219*H219</f>
        <v>0</v>
      </c>
      <c r="U219" s="41"/>
      <c r="V219" s="41"/>
      <c r="W219" s="41"/>
      <c r="X219" s="41"/>
      <c r="Y219" s="41"/>
      <c r="Z219" s="41"/>
      <c r="AA219" s="41"/>
      <c r="AB219" s="41"/>
      <c r="AC219" s="41"/>
      <c r="AD219" s="41"/>
      <c r="AE219" s="41"/>
      <c r="AR219" s="218" t="s">
        <v>171</v>
      </c>
      <c r="AT219" s="218" t="s">
        <v>166</v>
      </c>
      <c r="AU219" s="218" t="s">
        <v>84</v>
      </c>
      <c r="AY219" s="19" t="s">
        <v>164</v>
      </c>
      <c r="BE219" s="219">
        <f>IF(N219="základní",J219,0)</f>
        <v>0</v>
      </c>
      <c r="BF219" s="219">
        <f>IF(N219="snížená",J219,0)</f>
        <v>0</v>
      </c>
      <c r="BG219" s="219">
        <f>IF(N219="zákl. přenesená",J219,0)</f>
        <v>0</v>
      </c>
      <c r="BH219" s="219">
        <f>IF(N219="sníž. přenesená",J219,0)</f>
        <v>0</v>
      </c>
      <c r="BI219" s="219">
        <f>IF(N219="nulová",J219,0)</f>
        <v>0</v>
      </c>
      <c r="BJ219" s="19" t="s">
        <v>84</v>
      </c>
      <c r="BK219" s="219">
        <f>ROUND(I219*H219,2)</f>
        <v>0</v>
      </c>
      <c r="BL219" s="19" t="s">
        <v>171</v>
      </c>
      <c r="BM219" s="218" t="s">
        <v>1094</v>
      </c>
    </row>
    <row r="220" s="2" customFormat="1">
      <c r="A220" s="41"/>
      <c r="B220" s="42"/>
      <c r="C220" s="43"/>
      <c r="D220" s="227" t="s">
        <v>592</v>
      </c>
      <c r="E220" s="43"/>
      <c r="F220" s="268" t="s">
        <v>2493</v>
      </c>
      <c r="G220" s="43"/>
      <c r="H220" s="43"/>
      <c r="I220" s="222"/>
      <c r="J220" s="43"/>
      <c r="K220" s="43"/>
      <c r="L220" s="47"/>
      <c r="M220" s="223"/>
      <c r="N220" s="224"/>
      <c r="O220" s="87"/>
      <c r="P220" s="87"/>
      <c r="Q220" s="87"/>
      <c r="R220" s="87"/>
      <c r="S220" s="87"/>
      <c r="T220" s="88"/>
      <c r="U220" s="41"/>
      <c r="V220" s="41"/>
      <c r="W220" s="41"/>
      <c r="X220" s="41"/>
      <c r="Y220" s="41"/>
      <c r="Z220" s="41"/>
      <c r="AA220" s="41"/>
      <c r="AB220" s="41"/>
      <c r="AC220" s="41"/>
      <c r="AD220" s="41"/>
      <c r="AE220" s="41"/>
      <c r="AT220" s="19" t="s">
        <v>592</v>
      </c>
      <c r="AU220" s="19" t="s">
        <v>84</v>
      </c>
    </row>
    <row r="221" s="2" customFormat="1" ht="16.5" customHeight="1">
      <c r="A221" s="41"/>
      <c r="B221" s="42"/>
      <c r="C221" s="207" t="s">
        <v>658</v>
      </c>
      <c r="D221" s="207" t="s">
        <v>166</v>
      </c>
      <c r="E221" s="208" t="s">
        <v>2501</v>
      </c>
      <c r="F221" s="209" t="s">
        <v>2502</v>
      </c>
      <c r="G221" s="210" t="s">
        <v>2351</v>
      </c>
      <c r="H221" s="211">
        <v>10</v>
      </c>
      <c r="I221" s="212"/>
      <c r="J221" s="213">
        <f>ROUND(I221*H221,2)</f>
        <v>0</v>
      </c>
      <c r="K221" s="209" t="s">
        <v>32</v>
      </c>
      <c r="L221" s="47"/>
      <c r="M221" s="214" t="s">
        <v>32</v>
      </c>
      <c r="N221" s="215" t="s">
        <v>47</v>
      </c>
      <c r="O221" s="87"/>
      <c r="P221" s="216">
        <f>O221*H221</f>
        <v>0</v>
      </c>
      <c r="Q221" s="216">
        <v>0</v>
      </c>
      <c r="R221" s="216">
        <f>Q221*H221</f>
        <v>0</v>
      </c>
      <c r="S221" s="216">
        <v>0</v>
      </c>
      <c r="T221" s="217">
        <f>S221*H221</f>
        <v>0</v>
      </c>
      <c r="U221" s="41"/>
      <c r="V221" s="41"/>
      <c r="W221" s="41"/>
      <c r="X221" s="41"/>
      <c r="Y221" s="41"/>
      <c r="Z221" s="41"/>
      <c r="AA221" s="41"/>
      <c r="AB221" s="41"/>
      <c r="AC221" s="41"/>
      <c r="AD221" s="41"/>
      <c r="AE221" s="41"/>
      <c r="AR221" s="218" t="s">
        <v>171</v>
      </c>
      <c r="AT221" s="218" t="s">
        <v>166</v>
      </c>
      <c r="AU221" s="218" t="s">
        <v>84</v>
      </c>
      <c r="AY221" s="19" t="s">
        <v>164</v>
      </c>
      <c r="BE221" s="219">
        <f>IF(N221="základní",J221,0)</f>
        <v>0</v>
      </c>
      <c r="BF221" s="219">
        <f>IF(N221="snížená",J221,0)</f>
        <v>0</v>
      </c>
      <c r="BG221" s="219">
        <f>IF(N221="zákl. přenesená",J221,0)</f>
        <v>0</v>
      </c>
      <c r="BH221" s="219">
        <f>IF(N221="sníž. přenesená",J221,0)</f>
        <v>0</v>
      </c>
      <c r="BI221" s="219">
        <f>IF(N221="nulová",J221,0)</f>
        <v>0</v>
      </c>
      <c r="BJ221" s="19" t="s">
        <v>84</v>
      </c>
      <c r="BK221" s="219">
        <f>ROUND(I221*H221,2)</f>
        <v>0</v>
      </c>
      <c r="BL221" s="19" t="s">
        <v>171</v>
      </c>
      <c r="BM221" s="218" t="s">
        <v>1105</v>
      </c>
    </row>
    <row r="222" s="2" customFormat="1" ht="16.5" customHeight="1">
      <c r="A222" s="41"/>
      <c r="B222" s="42"/>
      <c r="C222" s="207" t="s">
        <v>664</v>
      </c>
      <c r="D222" s="207" t="s">
        <v>166</v>
      </c>
      <c r="E222" s="208" t="s">
        <v>2503</v>
      </c>
      <c r="F222" s="209" t="s">
        <v>2504</v>
      </c>
      <c r="G222" s="210" t="s">
        <v>2351</v>
      </c>
      <c r="H222" s="211">
        <v>1</v>
      </c>
      <c r="I222" s="212"/>
      <c r="J222" s="213">
        <f>ROUND(I222*H222,2)</f>
        <v>0</v>
      </c>
      <c r="K222" s="209" t="s">
        <v>32</v>
      </c>
      <c r="L222" s="47"/>
      <c r="M222" s="214" t="s">
        <v>32</v>
      </c>
      <c r="N222" s="215" t="s">
        <v>47</v>
      </c>
      <c r="O222" s="87"/>
      <c r="P222" s="216">
        <f>O222*H222</f>
        <v>0</v>
      </c>
      <c r="Q222" s="216">
        <v>0</v>
      </c>
      <c r="R222" s="216">
        <f>Q222*H222</f>
        <v>0</v>
      </c>
      <c r="S222" s="216">
        <v>0</v>
      </c>
      <c r="T222" s="217">
        <f>S222*H222</f>
        <v>0</v>
      </c>
      <c r="U222" s="41"/>
      <c r="V222" s="41"/>
      <c r="W222" s="41"/>
      <c r="X222" s="41"/>
      <c r="Y222" s="41"/>
      <c r="Z222" s="41"/>
      <c r="AA222" s="41"/>
      <c r="AB222" s="41"/>
      <c r="AC222" s="41"/>
      <c r="AD222" s="41"/>
      <c r="AE222" s="41"/>
      <c r="AR222" s="218" t="s">
        <v>171</v>
      </c>
      <c r="AT222" s="218" t="s">
        <v>166</v>
      </c>
      <c r="AU222" s="218" t="s">
        <v>84</v>
      </c>
      <c r="AY222" s="19" t="s">
        <v>164</v>
      </c>
      <c r="BE222" s="219">
        <f>IF(N222="základní",J222,0)</f>
        <v>0</v>
      </c>
      <c r="BF222" s="219">
        <f>IF(N222="snížená",J222,0)</f>
        <v>0</v>
      </c>
      <c r="BG222" s="219">
        <f>IF(N222="zákl. přenesená",J222,0)</f>
        <v>0</v>
      </c>
      <c r="BH222" s="219">
        <f>IF(N222="sníž. přenesená",J222,0)</f>
        <v>0</v>
      </c>
      <c r="BI222" s="219">
        <f>IF(N222="nulová",J222,0)</f>
        <v>0</v>
      </c>
      <c r="BJ222" s="19" t="s">
        <v>84</v>
      </c>
      <c r="BK222" s="219">
        <f>ROUND(I222*H222,2)</f>
        <v>0</v>
      </c>
      <c r="BL222" s="19" t="s">
        <v>171</v>
      </c>
      <c r="BM222" s="218" t="s">
        <v>1114</v>
      </c>
    </row>
    <row r="223" s="2" customFormat="1">
      <c r="A223" s="41"/>
      <c r="B223" s="42"/>
      <c r="C223" s="43"/>
      <c r="D223" s="227" t="s">
        <v>592</v>
      </c>
      <c r="E223" s="43"/>
      <c r="F223" s="268" t="s">
        <v>2355</v>
      </c>
      <c r="G223" s="43"/>
      <c r="H223" s="43"/>
      <c r="I223" s="222"/>
      <c r="J223" s="43"/>
      <c r="K223" s="43"/>
      <c r="L223" s="47"/>
      <c r="M223" s="223"/>
      <c r="N223" s="224"/>
      <c r="O223" s="87"/>
      <c r="P223" s="87"/>
      <c r="Q223" s="87"/>
      <c r="R223" s="87"/>
      <c r="S223" s="87"/>
      <c r="T223" s="88"/>
      <c r="U223" s="41"/>
      <c r="V223" s="41"/>
      <c r="W223" s="41"/>
      <c r="X223" s="41"/>
      <c r="Y223" s="41"/>
      <c r="Z223" s="41"/>
      <c r="AA223" s="41"/>
      <c r="AB223" s="41"/>
      <c r="AC223" s="41"/>
      <c r="AD223" s="41"/>
      <c r="AE223" s="41"/>
      <c r="AT223" s="19" t="s">
        <v>592</v>
      </c>
      <c r="AU223" s="19" t="s">
        <v>84</v>
      </c>
    </row>
    <row r="224" s="2" customFormat="1" ht="16.5" customHeight="1">
      <c r="A224" s="41"/>
      <c r="B224" s="42"/>
      <c r="C224" s="207" t="s">
        <v>670</v>
      </c>
      <c r="D224" s="207" t="s">
        <v>166</v>
      </c>
      <c r="E224" s="208" t="s">
        <v>2505</v>
      </c>
      <c r="F224" s="209" t="s">
        <v>2452</v>
      </c>
      <c r="G224" s="210" t="s">
        <v>2358</v>
      </c>
      <c r="H224" s="211">
        <v>0.035999999999999997</v>
      </c>
      <c r="I224" s="212"/>
      <c r="J224" s="213">
        <f>ROUND(I224*H224,2)</f>
        <v>0</v>
      </c>
      <c r="K224" s="209" t="s">
        <v>32</v>
      </c>
      <c r="L224" s="47"/>
      <c r="M224" s="214" t="s">
        <v>32</v>
      </c>
      <c r="N224" s="215" t="s">
        <v>47</v>
      </c>
      <c r="O224" s="87"/>
      <c r="P224" s="216">
        <f>O224*H224</f>
        <v>0</v>
      </c>
      <c r="Q224" s="216">
        <v>0</v>
      </c>
      <c r="R224" s="216">
        <f>Q224*H224</f>
        <v>0</v>
      </c>
      <c r="S224" s="216">
        <v>0</v>
      </c>
      <c r="T224" s="217">
        <f>S224*H224</f>
        <v>0</v>
      </c>
      <c r="U224" s="41"/>
      <c r="V224" s="41"/>
      <c r="W224" s="41"/>
      <c r="X224" s="41"/>
      <c r="Y224" s="41"/>
      <c r="Z224" s="41"/>
      <c r="AA224" s="41"/>
      <c r="AB224" s="41"/>
      <c r="AC224" s="41"/>
      <c r="AD224" s="41"/>
      <c r="AE224" s="41"/>
      <c r="AR224" s="218" t="s">
        <v>171</v>
      </c>
      <c r="AT224" s="218" t="s">
        <v>166</v>
      </c>
      <c r="AU224" s="218" t="s">
        <v>84</v>
      </c>
      <c r="AY224" s="19" t="s">
        <v>164</v>
      </c>
      <c r="BE224" s="219">
        <f>IF(N224="základní",J224,0)</f>
        <v>0</v>
      </c>
      <c r="BF224" s="219">
        <f>IF(N224="snížená",J224,0)</f>
        <v>0</v>
      </c>
      <c r="BG224" s="219">
        <f>IF(N224="zákl. přenesená",J224,0)</f>
        <v>0</v>
      </c>
      <c r="BH224" s="219">
        <f>IF(N224="sníž. přenesená",J224,0)</f>
        <v>0</v>
      </c>
      <c r="BI224" s="219">
        <f>IF(N224="nulová",J224,0)</f>
        <v>0</v>
      </c>
      <c r="BJ224" s="19" t="s">
        <v>84</v>
      </c>
      <c r="BK224" s="219">
        <f>ROUND(I224*H224,2)</f>
        <v>0</v>
      </c>
      <c r="BL224" s="19" t="s">
        <v>171</v>
      </c>
      <c r="BM224" s="218" t="s">
        <v>1123</v>
      </c>
    </row>
    <row r="225" s="12" customFormat="1" ht="25.92" customHeight="1">
      <c r="A225" s="12"/>
      <c r="B225" s="191"/>
      <c r="C225" s="192"/>
      <c r="D225" s="193" t="s">
        <v>75</v>
      </c>
      <c r="E225" s="194" t="s">
        <v>2261</v>
      </c>
      <c r="F225" s="194" t="s">
        <v>2506</v>
      </c>
      <c r="G225" s="192"/>
      <c r="H225" s="192"/>
      <c r="I225" s="195"/>
      <c r="J225" s="196">
        <f>BK225</f>
        <v>0</v>
      </c>
      <c r="K225" s="192"/>
      <c r="L225" s="197"/>
      <c r="M225" s="198"/>
      <c r="N225" s="199"/>
      <c r="O225" s="199"/>
      <c r="P225" s="200">
        <v>0</v>
      </c>
      <c r="Q225" s="199"/>
      <c r="R225" s="200">
        <v>0</v>
      </c>
      <c r="S225" s="199"/>
      <c r="T225" s="201">
        <v>0</v>
      </c>
      <c r="U225" s="12"/>
      <c r="V225" s="12"/>
      <c r="W225" s="12"/>
      <c r="X225" s="12"/>
      <c r="Y225" s="12"/>
      <c r="Z225" s="12"/>
      <c r="AA225" s="12"/>
      <c r="AB225" s="12"/>
      <c r="AC225" s="12"/>
      <c r="AD225" s="12"/>
      <c r="AE225" s="12"/>
      <c r="AR225" s="202" t="s">
        <v>84</v>
      </c>
      <c r="AT225" s="203" t="s">
        <v>75</v>
      </c>
      <c r="AU225" s="203" t="s">
        <v>76</v>
      </c>
      <c r="AY225" s="202" t="s">
        <v>164</v>
      </c>
      <c r="BK225" s="204">
        <v>0</v>
      </c>
    </row>
    <row r="226" s="12" customFormat="1" ht="25.92" customHeight="1">
      <c r="A226" s="12"/>
      <c r="B226" s="191"/>
      <c r="C226" s="192"/>
      <c r="D226" s="193" t="s">
        <v>75</v>
      </c>
      <c r="E226" s="194" t="s">
        <v>2278</v>
      </c>
      <c r="F226" s="194" t="s">
        <v>827</v>
      </c>
      <c r="G226" s="192"/>
      <c r="H226" s="192"/>
      <c r="I226" s="195"/>
      <c r="J226" s="196">
        <f>BK226</f>
        <v>0</v>
      </c>
      <c r="K226" s="192"/>
      <c r="L226" s="197"/>
      <c r="M226" s="198"/>
      <c r="N226" s="199"/>
      <c r="O226" s="199"/>
      <c r="P226" s="200">
        <f>SUM(P227:P232)</f>
        <v>0</v>
      </c>
      <c r="Q226" s="199"/>
      <c r="R226" s="200">
        <f>SUM(R227:R232)</f>
        <v>0</v>
      </c>
      <c r="S226" s="199"/>
      <c r="T226" s="201">
        <f>SUM(T227:T232)</f>
        <v>0</v>
      </c>
      <c r="U226" s="12"/>
      <c r="V226" s="12"/>
      <c r="W226" s="12"/>
      <c r="X226" s="12"/>
      <c r="Y226" s="12"/>
      <c r="Z226" s="12"/>
      <c r="AA226" s="12"/>
      <c r="AB226" s="12"/>
      <c r="AC226" s="12"/>
      <c r="AD226" s="12"/>
      <c r="AE226" s="12"/>
      <c r="AR226" s="202" t="s">
        <v>84</v>
      </c>
      <c r="AT226" s="203" t="s">
        <v>75</v>
      </c>
      <c r="AU226" s="203" t="s">
        <v>76</v>
      </c>
      <c r="AY226" s="202" t="s">
        <v>164</v>
      </c>
      <c r="BK226" s="204">
        <f>SUM(BK227:BK232)</f>
        <v>0</v>
      </c>
    </row>
    <row r="227" s="2" customFormat="1" ht="16.5" customHeight="1">
      <c r="A227" s="41"/>
      <c r="B227" s="42"/>
      <c r="C227" s="207" t="s">
        <v>676</v>
      </c>
      <c r="D227" s="207" t="s">
        <v>166</v>
      </c>
      <c r="E227" s="208" t="s">
        <v>2507</v>
      </c>
      <c r="F227" s="209" t="s">
        <v>2508</v>
      </c>
      <c r="G227" s="210" t="s">
        <v>169</v>
      </c>
      <c r="H227" s="211">
        <v>15</v>
      </c>
      <c r="I227" s="212"/>
      <c r="J227" s="213">
        <f>ROUND(I227*H227,2)</f>
        <v>0</v>
      </c>
      <c r="K227" s="209" t="s">
        <v>32</v>
      </c>
      <c r="L227" s="47"/>
      <c r="M227" s="214" t="s">
        <v>32</v>
      </c>
      <c r="N227" s="215" t="s">
        <v>47</v>
      </c>
      <c r="O227" s="87"/>
      <c r="P227" s="216">
        <f>O227*H227</f>
        <v>0</v>
      </c>
      <c r="Q227" s="216">
        <v>0</v>
      </c>
      <c r="R227" s="216">
        <f>Q227*H227</f>
        <v>0</v>
      </c>
      <c r="S227" s="216">
        <v>0</v>
      </c>
      <c r="T227" s="217">
        <f>S227*H227</f>
        <v>0</v>
      </c>
      <c r="U227" s="41"/>
      <c r="V227" s="41"/>
      <c r="W227" s="41"/>
      <c r="X227" s="41"/>
      <c r="Y227" s="41"/>
      <c r="Z227" s="41"/>
      <c r="AA227" s="41"/>
      <c r="AB227" s="41"/>
      <c r="AC227" s="41"/>
      <c r="AD227" s="41"/>
      <c r="AE227" s="41"/>
      <c r="AR227" s="218" t="s">
        <v>171</v>
      </c>
      <c r="AT227" s="218" t="s">
        <v>166</v>
      </c>
      <c r="AU227" s="218" t="s">
        <v>84</v>
      </c>
      <c r="AY227" s="19" t="s">
        <v>164</v>
      </c>
      <c r="BE227" s="219">
        <f>IF(N227="základní",J227,0)</f>
        <v>0</v>
      </c>
      <c r="BF227" s="219">
        <f>IF(N227="snížená",J227,0)</f>
        <v>0</v>
      </c>
      <c r="BG227" s="219">
        <f>IF(N227="zákl. přenesená",J227,0)</f>
        <v>0</v>
      </c>
      <c r="BH227" s="219">
        <f>IF(N227="sníž. přenesená",J227,0)</f>
        <v>0</v>
      </c>
      <c r="BI227" s="219">
        <f>IF(N227="nulová",J227,0)</f>
        <v>0</v>
      </c>
      <c r="BJ227" s="19" t="s">
        <v>84</v>
      </c>
      <c r="BK227" s="219">
        <f>ROUND(I227*H227,2)</f>
        <v>0</v>
      </c>
      <c r="BL227" s="19" t="s">
        <v>171</v>
      </c>
      <c r="BM227" s="218" t="s">
        <v>1133</v>
      </c>
    </row>
    <row r="228" s="2" customFormat="1" ht="16.5" customHeight="1">
      <c r="A228" s="41"/>
      <c r="B228" s="42"/>
      <c r="C228" s="207" t="s">
        <v>682</v>
      </c>
      <c r="D228" s="207" t="s">
        <v>166</v>
      </c>
      <c r="E228" s="208" t="s">
        <v>2507</v>
      </c>
      <c r="F228" s="209" t="s">
        <v>2508</v>
      </c>
      <c r="G228" s="210" t="s">
        <v>169</v>
      </c>
      <c r="H228" s="211">
        <v>30</v>
      </c>
      <c r="I228" s="212"/>
      <c r="J228" s="213">
        <f>ROUND(I228*H228,2)</f>
        <v>0</v>
      </c>
      <c r="K228" s="209" t="s">
        <v>32</v>
      </c>
      <c r="L228" s="47"/>
      <c r="M228" s="214" t="s">
        <v>32</v>
      </c>
      <c r="N228" s="215" t="s">
        <v>47</v>
      </c>
      <c r="O228" s="87"/>
      <c r="P228" s="216">
        <f>O228*H228</f>
        <v>0</v>
      </c>
      <c r="Q228" s="216">
        <v>0</v>
      </c>
      <c r="R228" s="216">
        <f>Q228*H228</f>
        <v>0</v>
      </c>
      <c r="S228" s="216">
        <v>0</v>
      </c>
      <c r="T228" s="217">
        <f>S228*H228</f>
        <v>0</v>
      </c>
      <c r="U228" s="41"/>
      <c r="V228" s="41"/>
      <c r="W228" s="41"/>
      <c r="X228" s="41"/>
      <c r="Y228" s="41"/>
      <c r="Z228" s="41"/>
      <c r="AA228" s="41"/>
      <c r="AB228" s="41"/>
      <c r="AC228" s="41"/>
      <c r="AD228" s="41"/>
      <c r="AE228" s="41"/>
      <c r="AR228" s="218" t="s">
        <v>171</v>
      </c>
      <c r="AT228" s="218" t="s">
        <v>166</v>
      </c>
      <c r="AU228" s="218" t="s">
        <v>84</v>
      </c>
      <c r="AY228" s="19" t="s">
        <v>164</v>
      </c>
      <c r="BE228" s="219">
        <f>IF(N228="základní",J228,0)</f>
        <v>0</v>
      </c>
      <c r="BF228" s="219">
        <f>IF(N228="snížená",J228,0)</f>
        <v>0</v>
      </c>
      <c r="BG228" s="219">
        <f>IF(N228="zákl. přenesená",J228,0)</f>
        <v>0</v>
      </c>
      <c r="BH228" s="219">
        <f>IF(N228="sníž. přenesená",J228,0)</f>
        <v>0</v>
      </c>
      <c r="BI228" s="219">
        <f>IF(N228="nulová",J228,0)</f>
        <v>0</v>
      </c>
      <c r="BJ228" s="19" t="s">
        <v>84</v>
      </c>
      <c r="BK228" s="219">
        <f>ROUND(I228*H228,2)</f>
        <v>0</v>
      </c>
      <c r="BL228" s="19" t="s">
        <v>171</v>
      </c>
      <c r="BM228" s="218" t="s">
        <v>1146</v>
      </c>
    </row>
    <row r="229" s="2" customFormat="1" ht="16.5" customHeight="1">
      <c r="A229" s="41"/>
      <c r="B229" s="42"/>
      <c r="C229" s="207" t="s">
        <v>688</v>
      </c>
      <c r="D229" s="207" t="s">
        <v>166</v>
      </c>
      <c r="E229" s="208" t="s">
        <v>2507</v>
      </c>
      <c r="F229" s="209" t="s">
        <v>2508</v>
      </c>
      <c r="G229" s="210" t="s">
        <v>169</v>
      </c>
      <c r="H229" s="211">
        <v>40</v>
      </c>
      <c r="I229" s="212"/>
      <c r="J229" s="213">
        <f>ROUND(I229*H229,2)</f>
        <v>0</v>
      </c>
      <c r="K229" s="209" t="s">
        <v>32</v>
      </c>
      <c r="L229" s="47"/>
      <c r="M229" s="214" t="s">
        <v>32</v>
      </c>
      <c r="N229" s="215" t="s">
        <v>47</v>
      </c>
      <c r="O229" s="87"/>
      <c r="P229" s="216">
        <f>O229*H229</f>
        <v>0</v>
      </c>
      <c r="Q229" s="216">
        <v>0</v>
      </c>
      <c r="R229" s="216">
        <f>Q229*H229</f>
        <v>0</v>
      </c>
      <c r="S229" s="216">
        <v>0</v>
      </c>
      <c r="T229" s="217">
        <f>S229*H229</f>
        <v>0</v>
      </c>
      <c r="U229" s="41"/>
      <c r="V229" s="41"/>
      <c r="W229" s="41"/>
      <c r="X229" s="41"/>
      <c r="Y229" s="41"/>
      <c r="Z229" s="41"/>
      <c r="AA229" s="41"/>
      <c r="AB229" s="41"/>
      <c r="AC229" s="41"/>
      <c r="AD229" s="41"/>
      <c r="AE229" s="41"/>
      <c r="AR229" s="218" t="s">
        <v>171</v>
      </c>
      <c r="AT229" s="218" t="s">
        <v>166</v>
      </c>
      <c r="AU229" s="218" t="s">
        <v>84</v>
      </c>
      <c r="AY229" s="19" t="s">
        <v>164</v>
      </c>
      <c r="BE229" s="219">
        <f>IF(N229="základní",J229,0)</f>
        <v>0</v>
      </c>
      <c r="BF229" s="219">
        <f>IF(N229="snížená",J229,0)</f>
        <v>0</v>
      </c>
      <c r="BG229" s="219">
        <f>IF(N229="zákl. přenesená",J229,0)</f>
        <v>0</v>
      </c>
      <c r="BH229" s="219">
        <f>IF(N229="sníž. přenesená",J229,0)</f>
        <v>0</v>
      </c>
      <c r="BI229" s="219">
        <f>IF(N229="nulová",J229,0)</f>
        <v>0</v>
      </c>
      <c r="BJ229" s="19" t="s">
        <v>84</v>
      </c>
      <c r="BK229" s="219">
        <f>ROUND(I229*H229,2)</f>
        <v>0</v>
      </c>
      <c r="BL229" s="19" t="s">
        <v>171</v>
      </c>
      <c r="BM229" s="218" t="s">
        <v>1158</v>
      </c>
    </row>
    <row r="230" s="2" customFormat="1" ht="16.5" customHeight="1">
      <c r="A230" s="41"/>
      <c r="B230" s="42"/>
      <c r="C230" s="207" t="s">
        <v>694</v>
      </c>
      <c r="D230" s="207" t="s">
        <v>166</v>
      </c>
      <c r="E230" s="208" t="s">
        <v>2507</v>
      </c>
      <c r="F230" s="209" t="s">
        <v>2508</v>
      </c>
      <c r="G230" s="210" t="s">
        <v>169</v>
      </c>
      <c r="H230" s="211">
        <v>20</v>
      </c>
      <c r="I230" s="212"/>
      <c r="J230" s="213">
        <f>ROUND(I230*H230,2)</f>
        <v>0</v>
      </c>
      <c r="K230" s="209" t="s">
        <v>32</v>
      </c>
      <c r="L230" s="47"/>
      <c r="M230" s="214" t="s">
        <v>32</v>
      </c>
      <c r="N230" s="215" t="s">
        <v>47</v>
      </c>
      <c r="O230" s="87"/>
      <c r="P230" s="216">
        <f>O230*H230</f>
        <v>0</v>
      </c>
      <c r="Q230" s="216">
        <v>0</v>
      </c>
      <c r="R230" s="216">
        <f>Q230*H230</f>
        <v>0</v>
      </c>
      <c r="S230" s="216">
        <v>0</v>
      </c>
      <c r="T230" s="217">
        <f>S230*H230</f>
        <v>0</v>
      </c>
      <c r="U230" s="41"/>
      <c r="V230" s="41"/>
      <c r="W230" s="41"/>
      <c r="X230" s="41"/>
      <c r="Y230" s="41"/>
      <c r="Z230" s="41"/>
      <c r="AA230" s="41"/>
      <c r="AB230" s="41"/>
      <c r="AC230" s="41"/>
      <c r="AD230" s="41"/>
      <c r="AE230" s="41"/>
      <c r="AR230" s="218" t="s">
        <v>171</v>
      </c>
      <c r="AT230" s="218" t="s">
        <v>166</v>
      </c>
      <c r="AU230" s="218" t="s">
        <v>84</v>
      </c>
      <c r="AY230" s="19" t="s">
        <v>164</v>
      </c>
      <c r="BE230" s="219">
        <f>IF(N230="základní",J230,0)</f>
        <v>0</v>
      </c>
      <c r="BF230" s="219">
        <f>IF(N230="snížená",J230,0)</f>
        <v>0</v>
      </c>
      <c r="BG230" s="219">
        <f>IF(N230="zákl. přenesená",J230,0)</f>
        <v>0</v>
      </c>
      <c r="BH230" s="219">
        <f>IF(N230="sníž. přenesená",J230,0)</f>
        <v>0</v>
      </c>
      <c r="BI230" s="219">
        <f>IF(N230="nulová",J230,0)</f>
        <v>0</v>
      </c>
      <c r="BJ230" s="19" t="s">
        <v>84</v>
      </c>
      <c r="BK230" s="219">
        <f>ROUND(I230*H230,2)</f>
        <v>0</v>
      </c>
      <c r="BL230" s="19" t="s">
        <v>171</v>
      </c>
      <c r="BM230" s="218" t="s">
        <v>1168</v>
      </c>
    </row>
    <row r="231" s="2" customFormat="1" ht="16.5" customHeight="1">
      <c r="A231" s="41"/>
      <c r="B231" s="42"/>
      <c r="C231" s="207" t="s">
        <v>699</v>
      </c>
      <c r="D231" s="207" t="s">
        <v>166</v>
      </c>
      <c r="E231" s="208" t="s">
        <v>2509</v>
      </c>
      <c r="F231" s="209" t="s">
        <v>2508</v>
      </c>
      <c r="G231" s="210" t="s">
        <v>169</v>
      </c>
      <c r="H231" s="211">
        <v>25</v>
      </c>
      <c r="I231" s="212"/>
      <c r="J231" s="213">
        <f>ROUND(I231*H231,2)</f>
        <v>0</v>
      </c>
      <c r="K231" s="209" t="s">
        <v>32</v>
      </c>
      <c r="L231" s="47"/>
      <c r="M231" s="214" t="s">
        <v>32</v>
      </c>
      <c r="N231" s="215" t="s">
        <v>47</v>
      </c>
      <c r="O231" s="87"/>
      <c r="P231" s="216">
        <f>O231*H231</f>
        <v>0</v>
      </c>
      <c r="Q231" s="216">
        <v>0</v>
      </c>
      <c r="R231" s="216">
        <f>Q231*H231</f>
        <v>0</v>
      </c>
      <c r="S231" s="216">
        <v>0</v>
      </c>
      <c r="T231" s="217">
        <f>S231*H231</f>
        <v>0</v>
      </c>
      <c r="U231" s="41"/>
      <c r="V231" s="41"/>
      <c r="W231" s="41"/>
      <c r="X231" s="41"/>
      <c r="Y231" s="41"/>
      <c r="Z231" s="41"/>
      <c r="AA231" s="41"/>
      <c r="AB231" s="41"/>
      <c r="AC231" s="41"/>
      <c r="AD231" s="41"/>
      <c r="AE231" s="41"/>
      <c r="AR231" s="218" t="s">
        <v>171</v>
      </c>
      <c r="AT231" s="218" t="s">
        <v>166</v>
      </c>
      <c r="AU231" s="218" t="s">
        <v>84</v>
      </c>
      <c r="AY231" s="19" t="s">
        <v>164</v>
      </c>
      <c r="BE231" s="219">
        <f>IF(N231="základní",J231,0)</f>
        <v>0</v>
      </c>
      <c r="BF231" s="219">
        <f>IF(N231="snížená",J231,0)</f>
        <v>0</v>
      </c>
      <c r="BG231" s="219">
        <f>IF(N231="zákl. přenesená",J231,0)</f>
        <v>0</v>
      </c>
      <c r="BH231" s="219">
        <f>IF(N231="sníž. přenesená",J231,0)</f>
        <v>0</v>
      </c>
      <c r="BI231" s="219">
        <f>IF(N231="nulová",J231,0)</f>
        <v>0</v>
      </c>
      <c r="BJ231" s="19" t="s">
        <v>84</v>
      </c>
      <c r="BK231" s="219">
        <f>ROUND(I231*H231,2)</f>
        <v>0</v>
      </c>
      <c r="BL231" s="19" t="s">
        <v>171</v>
      </c>
      <c r="BM231" s="218" t="s">
        <v>1178</v>
      </c>
    </row>
    <row r="232" s="2" customFormat="1" ht="16.5" customHeight="1">
      <c r="A232" s="41"/>
      <c r="B232" s="42"/>
      <c r="C232" s="207" t="s">
        <v>705</v>
      </c>
      <c r="D232" s="207" t="s">
        <v>166</v>
      </c>
      <c r="E232" s="208" t="s">
        <v>2507</v>
      </c>
      <c r="F232" s="209" t="s">
        <v>2508</v>
      </c>
      <c r="G232" s="210" t="s">
        <v>169</v>
      </c>
      <c r="H232" s="211">
        <v>12</v>
      </c>
      <c r="I232" s="212"/>
      <c r="J232" s="213">
        <f>ROUND(I232*H232,2)</f>
        <v>0</v>
      </c>
      <c r="K232" s="209" t="s">
        <v>32</v>
      </c>
      <c r="L232" s="47"/>
      <c r="M232" s="214" t="s">
        <v>32</v>
      </c>
      <c r="N232" s="215" t="s">
        <v>47</v>
      </c>
      <c r="O232" s="87"/>
      <c r="P232" s="216">
        <f>O232*H232</f>
        <v>0</v>
      </c>
      <c r="Q232" s="216">
        <v>0</v>
      </c>
      <c r="R232" s="216">
        <f>Q232*H232</f>
        <v>0</v>
      </c>
      <c r="S232" s="216">
        <v>0</v>
      </c>
      <c r="T232" s="217">
        <f>S232*H232</f>
        <v>0</v>
      </c>
      <c r="U232" s="41"/>
      <c r="V232" s="41"/>
      <c r="W232" s="41"/>
      <c r="X232" s="41"/>
      <c r="Y232" s="41"/>
      <c r="Z232" s="41"/>
      <c r="AA232" s="41"/>
      <c r="AB232" s="41"/>
      <c r="AC232" s="41"/>
      <c r="AD232" s="41"/>
      <c r="AE232" s="41"/>
      <c r="AR232" s="218" t="s">
        <v>171</v>
      </c>
      <c r="AT232" s="218" t="s">
        <v>166</v>
      </c>
      <c r="AU232" s="218" t="s">
        <v>84</v>
      </c>
      <c r="AY232" s="19" t="s">
        <v>164</v>
      </c>
      <c r="BE232" s="219">
        <f>IF(N232="základní",J232,0)</f>
        <v>0</v>
      </c>
      <c r="BF232" s="219">
        <f>IF(N232="snížená",J232,0)</f>
        <v>0</v>
      </c>
      <c r="BG232" s="219">
        <f>IF(N232="zákl. přenesená",J232,0)</f>
        <v>0</v>
      </c>
      <c r="BH232" s="219">
        <f>IF(N232="sníž. přenesená",J232,0)</f>
        <v>0</v>
      </c>
      <c r="BI232" s="219">
        <f>IF(N232="nulová",J232,0)</f>
        <v>0</v>
      </c>
      <c r="BJ232" s="19" t="s">
        <v>84</v>
      </c>
      <c r="BK232" s="219">
        <f>ROUND(I232*H232,2)</f>
        <v>0</v>
      </c>
      <c r="BL232" s="19" t="s">
        <v>171</v>
      </c>
      <c r="BM232" s="218" t="s">
        <v>1188</v>
      </c>
    </row>
    <row r="233" s="12" customFormat="1" ht="25.92" customHeight="1">
      <c r="A233" s="12"/>
      <c r="B233" s="191"/>
      <c r="C233" s="192"/>
      <c r="D233" s="193" t="s">
        <v>75</v>
      </c>
      <c r="E233" s="194" t="s">
        <v>2510</v>
      </c>
      <c r="F233" s="194" t="s">
        <v>2511</v>
      </c>
      <c r="G233" s="192"/>
      <c r="H233" s="192"/>
      <c r="I233" s="195"/>
      <c r="J233" s="196">
        <f>BK233</f>
        <v>0</v>
      </c>
      <c r="K233" s="192"/>
      <c r="L233" s="197"/>
      <c r="M233" s="198"/>
      <c r="N233" s="199"/>
      <c r="O233" s="199"/>
      <c r="P233" s="200">
        <f>SUM(P234:P243)</f>
        <v>0</v>
      </c>
      <c r="Q233" s="199"/>
      <c r="R233" s="200">
        <f>SUM(R234:R243)</f>
        <v>0</v>
      </c>
      <c r="S233" s="199"/>
      <c r="T233" s="201">
        <f>SUM(T234:T243)</f>
        <v>0</v>
      </c>
      <c r="U233" s="12"/>
      <c r="V233" s="12"/>
      <c r="W233" s="12"/>
      <c r="X233" s="12"/>
      <c r="Y233" s="12"/>
      <c r="Z233" s="12"/>
      <c r="AA233" s="12"/>
      <c r="AB233" s="12"/>
      <c r="AC233" s="12"/>
      <c r="AD233" s="12"/>
      <c r="AE233" s="12"/>
      <c r="AR233" s="202" t="s">
        <v>84</v>
      </c>
      <c r="AT233" s="203" t="s">
        <v>75</v>
      </c>
      <c r="AU233" s="203" t="s">
        <v>76</v>
      </c>
      <c r="AY233" s="202" t="s">
        <v>164</v>
      </c>
      <c r="BK233" s="204">
        <f>SUM(BK234:BK243)</f>
        <v>0</v>
      </c>
    </row>
    <row r="234" s="2" customFormat="1" ht="60" customHeight="1">
      <c r="A234" s="41"/>
      <c r="B234" s="42"/>
      <c r="C234" s="207" t="s">
        <v>711</v>
      </c>
      <c r="D234" s="207" t="s">
        <v>166</v>
      </c>
      <c r="E234" s="208" t="s">
        <v>2512</v>
      </c>
      <c r="F234" s="209" t="s">
        <v>2513</v>
      </c>
      <c r="G234" s="210" t="s">
        <v>1597</v>
      </c>
      <c r="H234" s="211">
        <v>10</v>
      </c>
      <c r="I234" s="212"/>
      <c r="J234" s="213">
        <f>ROUND(I234*H234,2)</f>
        <v>0</v>
      </c>
      <c r="K234" s="209" t="s">
        <v>32</v>
      </c>
      <c r="L234" s="47"/>
      <c r="M234" s="214" t="s">
        <v>32</v>
      </c>
      <c r="N234" s="215" t="s">
        <v>47</v>
      </c>
      <c r="O234" s="87"/>
      <c r="P234" s="216">
        <f>O234*H234</f>
        <v>0</v>
      </c>
      <c r="Q234" s="216">
        <v>0</v>
      </c>
      <c r="R234" s="216">
        <f>Q234*H234</f>
        <v>0</v>
      </c>
      <c r="S234" s="216">
        <v>0</v>
      </c>
      <c r="T234" s="217">
        <f>S234*H234</f>
        <v>0</v>
      </c>
      <c r="U234" s="41"/>
      <c r="V234" s="41"/>
      <c r="W234" s="41"/>
      <c r="X234" s="41"/>
      <c r="Y234" s="41"/>
      <c r="Z234" s="41"/>
      <c r="AA234" s="41"/>
      <c r="AB234" s="41"/>
      <c r="AC234" s="41"/>
      <c r="AD234" s="41"/>
      <c r="AE234" s="41"/>
      <c r="AR234" s="218" t="s">
        <v>171</v>
      </c>
      <c r="AT234" s="218" t="s">
        <v>166</v>
      </c>
      <c r="AU234" s="218" t="s">
        <v>84</v>
      </c>
      <c r="AY234" s="19" t="s">
        <v>164</v>
      </c>
      <c r="BE234" s="219">
        <f>IF(N234="základní",J234,0)</f>
        <v>0</v>
      </c>
      <c r="BF234" s="219">
        <f>IF(N234="snížená",J234,0)</f>
        <v>0</v>
      </c>
      <c r="BG234" s="219">
        <f>IF(N234="zákl. přenesená",J234,0)</f>
        <v>0</v>
      </c>
      <c r="BH234" s="219">
        <f>IF(N234="sníž. přenesená",J234,0)</f>
        <v>0</v>
      </c>
      <c r="BI234" s="219">
        <f>IF(N234="nulová",J234,0)</f>
        <v>0</v>
      </c>
      <c r="BJ234" s="19" t="s">
        <v>84</v>
      </c>
      <c r="BK234" s="219">
        <f>ROUND(I234*H234,2)</f>
        <v>0</v>
      </c>
      <c r="BL234" s="19" t="s">
        <v>171</v>
      </c>
      <c r="BM234" s="218" t="s">
        <v>1198</v>
      </c>
    </row>
    <row r="235" s="2" customFormat="1" ht="26.4" customHeight="1">
      <c r="A235" s="41"/>
      <c r="B235" s="42"/>
      <c r="C235" s="207" t="s">
        <v>717</v>
      </c>
      <c r="D235" s="207" t="s">
        <v>166</v>
      </c>
      <c r="E235" s="208" t="s">
        <v>2514</v>
      </c>
      <c r="F235" s="209" t="s">
        <v>2515</v>
      </c>
      <c r="G235" s="210" t="s">
        <v>1597</v>
      </c>
      <c r="H235" s="211">
        <v>10</v>
      </c>
      <c r="I235" s="212"/>
      <c r="J235" s="213">
        <f>ROUND(I235*H235,2)</f>
        <v>0</v>
      </c>
      <c r="K235" s="209" t="s">
        <v>32</v>
      </c>
      <c r="L235" s="47"/>
      <c r="M235" s="214" t="s">
        <v>32</v>
      </c>
      <c r="N235" s="215" t="s">
        <v>47</v>
      </c>
      <c r="O235" s="87"/>
      <c r="P235" s="216">
        <f>O235*H235</f>
        <v>0</v>
      </c>
      <c r="Q235" s="216">
        <v>0</v>
      </c>
      <c r="R235" s="216">
        <f>Q235*H235</f>
        <v>0</v>
      </c>
      <c r="S235" s="216">
        <v>0</v>
      </c>
      <c r="T235" s="217">
        <f>S235*H235</f>
        <v>0</v>
      </c>
      <c r="U235" s="41"/>
      <c r="V235" s="41"/>
      <c r="W235" s="41"/>
      <c r="X235" s="41"/>
      <c r="Y235" s="41"/>
      <c r="Z235" s="41"/>
      <c r="AA235" s="41"/>
      <c r="AB235" s="41"/>
      <c r="AC235" s="41"/>
      <c r="AD235" s="41"/>
      <c r="AE235" s="41"/>
      <c r="AR235" s="218" t="s">
        <v>171</v>
      </c>
      <c r="AT235" s="218" t="s">
        <v>166</v>
      </c>
      <c r="AU235" s="218" t="s">
        <v>84</v>
      </c>
      <c r="AY235" s="19" t="s">
        <v>164</v>
      </c>
      <c r="BE235" s="219">
        <f>IF(N235="základní",J235,0)</f>
        <v>0</v>
      </c>
      <c r="BF235" s="219">
        <f>IF(N235="snížená",J235,0)</f>
        <v>0</v>
      </c>
      <c r="BG235" s="219">
        <f>IF(N235="zákl. přenesená",J235,0)</f>
        <v>0</v>
      </c>
      <c r="BH235" s="219">
        <f>IF(N235="sníž. přenesená",J235,0)</f>
        <v>0</v>
      </c>
      <c r="BI235" s="219">
        <f>IF(N235="nulová",J235,0)</f>
        <v>0</v>
      </c>
      <c r="BJ235" s="19" t="s">
        <v>84</v>
      </c>
      <c r="BK235" s="219">
        <f>ROUND(I235*H235,2)</f>
        <v>0</v>
      </c>
      <c r="BL235" s="19" t="s">
        <v>171</v>
      </c>
      <c r="BM235" s="218" t="s">
        <v>1209</v>
      </c>
    </row>
    <row r="236" s="2" customFormat="1" ht="165.6" customHeight="1">
      <c r="A236" s="41"/>
      <c r="B236" s="42"/>
      <c r="C236" s="207" t="s">
        <v>723</v>
      </c>
      <c r="D236" s="207" t="s">
        <v>166</v>
      </c>
      <c r="E236" s="208" t="s">
        <v>2516</v>
      </c>
      <c r="F236" s="209" t="s">
        <v>2517</v>
      </c>
      <c r="G236" s="210" t="s">
        <v>2518</v>
      </c>
      <c r="H236" s="279"/>
      <c r="I236" s="212"/>
      <c r="J236" s="213">
        <f>ROUND(I236*H236,2)</f>
        <v>0</v>
      </c>
      <c r="K236" s="209" t="s">
        <v>32</v>
      </c>
      <c r="L236" s="47"/>
      <c r="M236" s="214" t="s">
        <v>32</v>
      </c>
      <c r="N236" s="215" t="s">
        <v>47</v>
      </c>
      <c r="O236" s="87"/>
      <c r="P236" s="216">
        <f>O236*H236</f>
        <v>0</v>
      </c>
      <c r="Q236" s="216">
        <v>0</v>
      </c>
      <c r="R236" s="216">
        <f>Q236*H236</f>
        <v>0</v>
      </c>
      <c r="S236" s="216">
        <v>0</v>
      </c>
      <c r="T236" s="217">
        <f>S236*H236</f>
        <v>0</v>
      </c>
      <c r="U236" s="41"/>
      <c r="V236" s="41"/>
      <c r="W236" s="41"/>
      <c r="X236" s="41"/>
      <c r="Y236" s="41"/>
      <c r="Z236" s="41"/>
      <c r="AA236" s="41"/>
      <c r="AB236" s="41"/>
      <c r="AC236" s="41"/>
      <c r="AD236" s="41"/>
      <c r="AE236" s="41"/>
      <c r="AR236" s="218" t="s">
        <v>171</v>
      </c>
      <c r="AT236" s="218" t="s">
        <v>166</v>
      </c>
      <c r="AU236" s="218" t="s">
        <v>84</v>
      </c>
      <c r="AY236" s="19" t="s">
        <v>164</v>
      </c>
      <c r="BE236" s="219">
        <f>IF(N236="základní",J236,0)</f>
        <v>0</v>
      </c>
      <c r="BF236" s="219">
        <f>IF(N236="snížená",J236,0)</f>
        <v>0</v>
      </c>
      <c r="BG236" s="219">
        <f>IF(N236="zákl. přenesená",J236,0)</f>
        <v>0</v>
      </c>
      <c r="BH236" s="219">
        <f>IF(N236="sníž. přenesená",J236,0)</f>
        <v>0</v>
      </c>
      <c r="BI236" s="219">
        <f>IF(N236="nulová",J236,0)</f>
        <v>0</v>
      </c>
      <c r="BJ236" s="19" t="s">
        <v>84</v>
      </c>
      <c r="BK236" s="219">
        <f>ROUND(I236*H236,2)</f>
        <v>0</v>
      </c>
      <c r="BL236" s="19" t="s">
        <v>171</v>
      </c>
      <c r="BM236" s="218" t="s">
        <v>1221</v>
      </c>
    </row>
    <row r="237" s="2" customFormat="1" ht="168" customHeight="1">
      <c r="A237" s="41"/>
      <c r="B237" s="42"/>
      <c r="C237" s="207" t="s">
        <v>729</v>
      </c>
      <c r="D237" s="207" t="s">
        <v>166</v>
      </c>
      <c r="E237" s="208" t="s">
        <v>2519</v>
      </c>
      <c r="F237" s="209" t="s">
        <v>2520</v>
      </c>
      <c r="G237" s="210" t="s">
        <v>2518</v>
      </c>
      <c r="H237" s="279"/>
      <c r="I237" s="212"/>
      <c r="J237" s="213">
        <f>ROUND(I237*H237,2)</f>
        <v>0</v>
      </c>
      <c r="K237" s="209" t="s">
        <v>32</v>
      </c>
      <c r="L237" s="47"/>
      <c r="M237" s="214" t="s">
        <v>32</v>
      </c>
      <c r="N237" s="215" t="s">
        <v>47</v>
      </c>
      <c r="O237" s="87"/>
      <c r="P237" s="216">
        <f>O237*H237</f>
        <v>0</v>
      </c>
      <c r="Q237" s="216">
        <v>0</v>
      </c>
      <c r="R237" s="216">
        <f>Q237*H237</f>
        <v>0</v>
      </c>
      <c r="S237" s="216">
        <v>0</v>
      </c>
      <c r="T237" s="217">
        <f>S237*H237</f>
        <v>0</v>
      </c>
      <c r="U237" s="41"/>
      <c r="V237" s="41"/>
      <c r="W237" s="41"/>
      <c r="X237" s="41"/>
      <c r="Y237" s="41"/>
      <c r="Z237" s="41"/>
      <c r="AA237" s="41"/>
      <c r="AB237" s="41"/>
      <c r="AC237" s="41"/>
      <c r="AD237" s="41"/>
      <c r="AE237" s="41"/>
      <c r="AR237" s="218" t="s">
        <v>171</v>
      </c>
      <c r="AT237" s="218" t="s">
        <v>166</v>
      </c>
      <c r="AU237" s="218" t="s">
        <v>84</v>
      </c>
      <c r="AY237" s="19" t="s">
        <v>164</v>
      </c>
      <c r="BE237" s="219">
        <f>IF(N237="základní",J237,0)</f>
        <v>0</v>
      </c>
      <c r="BF237" s="219">
        <f>IF(N237="snížená",J237,0)</f>
        <v>0</v>
      </c>
      <c r="BG237" s="219">
        <f>IF(N237="zákl. přenesená",J237,0)</f>
        <v>0</v>
      </c>
      <c r="BH237" s="219">
        <f>IF(N237="sníž. přenesená",J237,0)</f>
        <v>0</v>
      </c>
      <c r="BI237" s="219">
        <f>IF(N237="nulová",J237,0)</f>
        <v>0</v>
      </c>
      <c r="BJ237" s="19" t="s">
        <v>84</v>
      </c>
      <c r="BK237" s="219">
        <f>ROUND(I237*H237,2)</f>
        <v>0</v>
      </c>
      <c r="BL237" s="19" t="s">
        <v>171</v>
      </c>
      <c r="BM237" s="218" t="s">
        <v>1227</v>
      </c>
    </row>
    <row r="238" s="2" customFormat="1" ht="72" customHeight="1">
      <c r="A238" s="41"/>
      <c r="B238" s="42"/>
      <c r="C238" s="207" t="s">
        <v>735</v>
      </c>
      <c r="D238" s="207" t="s">
        <v>166</v>
      </c>
      <c r="E238" s="208" t="s">
        <v>2521</v>
      </c>
      <c r="F238" s="209" t="s">
        <v>2522</v>
      </c>
      <c r="G238" s="210" t="s">
        <v>1597</v>
      </c>
      <c r="H238" s="211">
        <v>1</v>
      </c>
      <c r="I238" s="212"/>
      <c r="J238" s="213">
        <f>ROUND(I238*H238,2)</f>
        <v>0</v>
      </c>
      <c r="K238" s="209" t="s">
        <v>32</v>
      </c>
      <c r="L238" s="47"/>
      <c r="M238" s="214" t="s">
        <v>32</v>
      </c>
      <c r="N238" s="215" t="s">
        <v>47</v>
      </c>
      <c r="O238" s="87"/>
      <c r="P238" s="216">
        <f>O238*H238</f>
        <v>0</v>
      </c>
      <c r="Q238" s="216">
        <v>0</v>
      </c>
      <c r="R238" s="216">
        <f>Q238*H238</f>
        <v>0</v>
      </c>
      <c r="S238" s="216">
        <v>0</v>
      </c>
      <c r="T238" s="217">
        <f>S238*H238</f>
        <v>0</v>
      </c>
      <c r="U238" s="41"/>
      <c r="V238" s="41"/>
      <c r="W238" s="41"/>
      <c r="X238" s="41"/>
      <c r="Y238" s="41"/>
      <c r="Z238" s="41"/>
      <c r="AA238" s="41"/>
      <c r="AB238" s="41"/>
      <c r="AC238" s="41"/>
      <c r="AD238" s="41"/>
      <c r="AE238" s="41"/>
      <c r="AR238" s="218" t="s">
        <v>171</v>
      </c>
      <c r="AT238" s="218" t="s">
        <v>166</v>
      </c>
      <c r="AU238" s="218" t="s">
        <v>84</v>
      </c>
      <c r="AY238" s="19" t="s">
        <v>164</v>
      </c>
      <c r="BE238" s="219">
        <f>IF(N238="základní",J238,0)</f>
        <v>0</v>
      </c>
      <c r="BF238" s="219">
        <f>IF(N238="snížená",J238,0)</f>
        <v>0</v>
      </c>
      <c r="BG238" s="219">
        <f>IF(N238="zákl. přenesená",J238,0)</f>
        <v>0</v>
      </c>
      <c r="BH238" s="219">
        <f>IF(N238="sníž. přenesená",J238,0)</f>
        <v>0</v>
      </c>
      <c r="BI238" s="219">
        <f>IF(N238="nulová",J238,0)</f>
        <v>0</v>
      </c>
      <c r="BJ238" s="19" t="s">
        <v>84</v>
      </c>
      <c r="BK238" s="219">
        <f>ROUND(I238*H238,2)</f>
        <v>0</v>
      </c>
      <c r="BL238" s="19" t="s">
        <v>171</v>
      </c>
      <c r="BM238" s="218" t="s">
        <v>1237</v>
      </c>
    </row>
    <row r="239" s="2" customFormat="1" ht="40.8" customHeight="1">
      <c r="A239" s="41"/>
      <c r="B239" s="42"/>
      <c r="C239" s="207" t="s">
        <v>741</v>
      </c>
      <c r="D239" s="207" t="s">
        <v>166</v>
      </c>
      <c r="E239" s="208" t="s">
        <v>2523</v>
      </c>
      <c r="F239" s="209" t="s">
        <v>2524</v>
      </c>
      <c r="G239" s="210" t="s">
        <v>2518</v>
      </c>
      <c r="H239" s="279"/>
      <c r="I239" s="212"/>
      <c r="J239" s="213">
        <f>ROUND(I239*H239,2)</f>
        <v>0</v>
      </c>
      <c r="K239" s="209" t="s">
        <v>32</v>
      </c>
      <c r="L239" s="47"/>
      <c r="M239" s="214" t="s">
        <v>32</v>
      </c>
      <c r="N239" s="215" t="s">
        <v>47</v>
      </c>
      <c r="O239" s="87"/>
      <c r="P239" s="216">
        <f>O239*H239</f>
        <v>0</v>
      </c>
      <c r="Q239" s="216">
        <v>0</v>
      </c>
      <c r="R239" s="216">
        <f>Q239*H239</f>
        <v>0</v>
      </c>
      <c r="S239" s="216">
        <v>0</v>
      </c>
      <c r="T239" s="217">
        <f>S239*H239</f>
        <v>0</v>
      </c>
      <c r="U239" s="41"/>
      <c r="V239" s="41"/>
      <c r="W239" s="41"/>
      <c r="X239" s="41"/>
      <c r="Y239" s="41"/>
      <c r="Z239" s="41"/>
      <c r="AA239" s="41"/>
      <c r="AB239" s="41"/>
      <c r="AC239" s="41"/>
      <c r="AD239" s="41"/>
      <c r="AE239" s="41"/>
      <c r="AR239" s="218" t="s">
        <v>171</v>
      </c>
      <c r="AT239" s="218" t="s">
        <v>166</v>
      </c>
      <c r="AU239" s="218" t="s">
        <v>84</v>
      </c>
      <c r="AY239" s="19" t="s">
        <v>164</v>
      </c>
      <c r="BE239" s="219">
        <f>IF(N239="základní",J239,0)</f>
        <v>0</v>
      </c>
      <c r="BF239" s="219">
        <f>IF(N239="snížená",J239,0)</f>
        <v>0</v>
      </c>
      <c r="BG239" s="219">
        <f>IF(N239="zákl. přenesená",J239,0)</f>
        <v>0</v>
      </c>
      <c r="BH239" s="219">
        <f>IF(N239="sníž. přenesená",J239,0)</f>
        <v>0</v>
      </c>
      <c r="BI239" s="219">
        <f>IF(N239="nulová",J239,0)</f>
        <v>0</v>
      </c>
      <c r="BJ239" s="19" t="s">
        <v>84</v>
      </c>
      <c r="BK239" s="219">
        <f>ROUND(I239*H239,2)</f>
        <v>0</v>
      </c>
      <c r="BL239" s="19" t="s">
        <v>171</v>
      </c>
      <c r="BM239" s="218" t="s">
        <v>1247</v>
      </c>
    </row>
    <row r="240" s="2" customFormat="1" ht="72" customHeight="1">
      <c r="A240" s="41"/>
      <c r="B240" s="42"/>
      <c r="C240" s="207" t="s">
        <v>747</v>
      </c>
      <c r="D240" s="207" t="s">
        <v>166</v>
      </c>
      <c r="E240" s="208" t="s">
        <v>2525</v>
      </c>
      <c r="F240" s="209" t="s">
        <v>2526</v>
      </c>
      <c r="G240" s="210" t="s">
        <v>1597</v>
      </c>
      <c r="H240" s="211">
        <v>1</v>
      </c>
      <c r="I240" s="212"/>
      <c r="J240" s="213">
        <f>ROUND(I240*H240,2)</f>
        <v>0</v>
      </c>
      <c r="K240" s="209" t="s">
        <v>32</v>
      </c>
      <c r="L240" s="47"/>
      <c r="M240" s="214" t="s">
        <v>32</v>
      </c>
      <c r="N240" s="215" t="s">
        <v>47</v>
      </c>
      <c r="O240" s="87"/>
      <c r="P240" s="216">
        <f>O240*H240</f>
        <v>0</v>
      </c>
      <c r="Q240" s="216">
        <v>0</v>
      </c>
      <c r="R240" s="216">
        <f>Q240*H240</f>
        <v>0</v>
      </c>
      <c r="S240" s="216">
        <v>0</v>
      </c>
      <c r="T240" s="217">
        <f>S240*H240</f>
        <v>0</v>
      </c>
      <c r="U240" s="41"/>
      <c r="V240" s="41"/>
      <c r="W240" s="41"/>
      <c r="X240" s="41"/>
      <c r="Y240" s="41"/>
      <c r="Z240" s="41"/>
      <c r="AA240" s="41"/>
      <c r="AB240" s="41"/>
      <c r="AC240" s="41"/>
      <c r="AD240" s="41"/>
      <c r="AE240" s="41"/>
      <c r="AR240" s="218" t="s">
        <v>171</v>
      </c>
      <c r="AT240" s="218" t="s">
        <v>166</v>
      </c>
      <c r="AU240" s="218" t="s">
        <v>84</v>
      </c>
      <c r="AY240" s="19" t="s">
        <v>164</v>
      </c>
      <c r="BE240" s="219">
        <f>IF(N240="základní",J240,0)</f>
        <v>0</v>
      </c>
      <c r="BF240" s="219">
        <f>IF(N240="snížená",J240,0)</f>
        <v>0</v>
      </c>
      <c r="BG240" s="219">
        <f>IF(N240="zákl. přenesená",J240,0)</f>
        <v>0</v>
      </c>
      <c r="BH240" s="219">
        <f>IF(N240="sníž. přenesená",J240,0)</f>
        <v>0</v>
      </c>
      <c r="BI240" s="219">
        <f>IF(N240="nulová",J240,0)</f>
        <v>0</v>
      </c>
      <c r="BJ240" s="19" t="s">
        <v>84</v>
      </c>
      <c r="BK240" s="219">
        <f>ROUND(I240*H240,2)</f>
        <v>0</v>
      </c>
      <c r="BL240" s="19" t="s">
        <v>171</v>
      </c>
      <c r="BM240" s="218" t="s">
        <v>1267</v>
      </c>
    </row>
    <row r="241" s="2" customFormat="1" ht="55.2" customHeight="1">
      <c r="A241" s="41"/>
      <c r="B241" s="42"/>
      <c r="C241" s="207" t="s">
        <v>752</v>
      </c>
      <c r="D241" s="207" t="s">
        <v>166</v>
      </c>
      <c r="E241" s="208" t="s">
        <v>2527</v>
      </c>
      <c r="F241" s="209" t="s">
        <v>2528</v>
      </c>
      <c r="G241" s="210" t="s">
        <v>1597</v>
      </c>
      <c r="H241" s="211">
        <v>1</v>
      </c>
      <c r="I241" s="212"/>
      <c r="J241" s="213">
        <f>ROUND(I241*H241,2)</f>
        <v>0</v>
      </c>
      <c r="K241" s="209" t="s">
        <v>32</v>
      </c>
      <c r="L241" s="47"/>
      <c r="M241" s="214" t="s">
        <v>32</v>
      </c>
      <c r="N241" s="215" t="s">
        <v>47</v>
      </c>
      <c r="O241" s="87"/>
      <c r="P241" s="216">
        <f>O241*H241</f>
        <v>0</v>
      </c>
      <c r="Q241" s="216">
        <v>0</v>
      </c>
      <c r="R241" s="216">
        <f>Q241*H241</f>
        <v>0</v>
      </c>
      <c r="S241" s="216">
        <v>0</v>
      </c>
      <c r="T241" s="217">
        <f>S241*H241</f>
        <v>0</v>
      </c>
      <c r="U241" s="41"/>
      <c r="V241" s="41"/>
      <c r="W241" s="41"/>
      <c r="X241" s="41"/>
      <c r="Y241" s="41"/>
      <c r="Z241" s="41"/>
      <c r="AA241" s="41"/>
      <c r="AB241" s="41"/>
      <c r="AC241" s="41"/>
      <c r="AD241" s="41"/>
      <c r="AE241" s="41"/>
      <c r="AR241" s="218" t="s">
        <v>171</v>
      </c>
      <c r="AT241" s="218" t="s">
        <v>166</v>
      </c>
      <c r="AU241" s="218" t="s">
        <v>84</v>
      </c>
      <c r="AY241" s="19" t="s">
        <v>164</v>
      </c>
      <c r="BE241" s="219">
        <f>IF(N241="základní",J241,0)</f>
        <v>0</v>
      </c>
      <c r="BF241" s="219">
        <f>IF(N241="snížená",J241,0)</f>
        <v>0</v>
      </c>
      <c r="BG241" s="219">
        <f>IF(N241="zákl. přenesená",J241,0)</f>
        <v>0</v>
      </c>
      <c r="BH241" s="219">
        <f>IF(N241="sníž. přenesená",J241,0)</f>
        <v>0</v>
      </c>
      <c r="BI241" s="219">
        <f>IF(N241="nulová",J241,0)</f>
        <v>0</v>
      </c>
      <c r="BJ241" s="19" t="s">
        <v>84</v>
      </c>
      <c r="BK241" s="219">
        <f>ROUND(I241*H241,2)</f>
        <v>0</v>
      </c>
      <c r="BL241" s="19" t="s">
        <v>171</v>
      </c>
      <c r="BM241" s="218" t="s">
        <v>1276</v>
      </c>
    </row>
    <row r="242" s="2" customFormat="1" ht="48" customHeight="1">
      <c r="A242" s="41"/>
      <c r="B242" s="42"/>
      <c r="C242" s="207" t="s">
        <v>758</v>
      </c>
      <c r="D242" s="207" t="s">
        <v>166</v>
      </c>
      <c r="E242" s="208" t="s">
        <v>2529</v>
      </c>
      <c r="F242" s="209" t="s">
        <v>2530</v>
      </c>
      <c r="G242" s="210" t="s">
        <v>1597</v>
      </c>
      <c r="H242" s="211">
        <v>1</v>
      </c>
      <c r="I242" s="212"/>
      <c r="J242" s="213">
        <f>ROUND(I242*H242,2)</f>
        <v>0</v>
      </c>
      <c r="K242" s="209" t="s">
        <v>32</v>
      </c>
      <c r="L242" s="47"/>
      <c r="M242" s="214" t="s">
        <v>32</v>
      </c>
      <c r="N242" s="215" t="s">
        <v>47</v>
      </c>
      <c r="O242" s="87"/>
      <c r="P242" s="216">
        <f>O242*H242</f>
        <v>0</v>
      </c>
      <c r="Q242" s="216">
        <v>0</v>
      </c>
      <c r="R242" s="216">
        <f>Q242*H242</f>
        <v>0</v>
      </c>
      <c r="S242" s="216">
        <v>0</v>
      </c>
      <c r="T242" s="217">
        <f>S242*H242</f>
        <v>0</v>
      </c>
      <c r="U242" s="41"/>
      <c r="V242" s="41"/>
      <c r="W242" s="41"/>
      <c r="X242" s="41"/>
      <c r="Y242" s="41"/>
      <c r="Z242" s="41"/>
      <c r="AA242" s="41"/>
      <c r="AB242" s="41"/>
      <c r="AC242" s="41"/>
      <c r="AD242" s="41"/>
      <c r="AE242" s="41"/>
      <c r="AR242" s="218" t="s">
        <v>171</v>
      </c>
      <c r="AT242" s="218" t="s">
        <v>166</v>
      </c>
      <c r="AU242" s="218" t="s">
        <v>84</v>
      </c>
      <c r="AY242" s="19" t="s">
        <v>164</v>
      </c>
      <c r="BE242" s="219">
        <f>IF(N242="základní",J242,0)</f>
        <v>0</v>
      </c>
      <c r="BF242" s="219">
        <f>IF(N242="snížená",J242,0)</f>
        <v>0</v>
      </c>
      <c r="BG242" s="219">
        <f>IF(N242="zákl. přenesená",J242,0)</f>
        <v>0</v>
      </c>
      <c r="BH242" s="219">
        <f>IF(N242="sníž. přenesená",J242,0)</f>
        <v>0</v>
      </c>
      <c r="BI242" s="219">
        <f>IF(N242="nulová",J242,0)</f>
        <v>0</v>
      </c>
      <c r="BJ242" s="19" t="s">
        <v>84</v>
      </c>
      <c r="BK242" s="219">
        <f>ROUND(I242*H242,2)</f>
        <v>0</v>
      </c>
      <c r="BL242" s="19" t="s">
        <v>171</v>
      </c>
      <c r="BM242" s="218" t="s">
        <v>1288</v>
      </c>
    </row>
    <row r="243" s="2" customFormat="1" ht="16.5" customHeight="1">
      <c r="A243" s="41"/>
      <c r="B243" s="42"/>
      <c r="C243" s="207" t="s">
        <v>765</v>
      </c>
      <c r="D243" s="207" t="s">
        <v>166</v>
      </c>
      <c r="E243" s="208" t="s">
        <v>2531</v>
      </c>
      <c r="F243" s="209" t="s">
        <v>1587</v>
      </c>
      <c r="G243" s="210" t="s">
        <v>1597</v>
      </c>
      <c r="H243" s="211">
        <v>1</v>
      </c>
      <c r="I243" s="212"/>
      <c r="J243" s="213">
        <f>ROUND(I243*H243,2)</f>
        <v>0</v>
      </c>
      <c r="K243" s="209" t="s">
        <v>32</v>
      </c>
      <c r="L243" s="47"/>
      <c r="M243" s="277" t="s">
        <v>32</v>
      </c>
      <c r="N243" s="278" t="s">
        <v>47</v>
      </c>
      <c r="O243" s="271"/>
      <c r="P243" s="272">
        <f>O243*H243</f>
        <v>0</v>
      </c>
      <c r="Q243" s="272">
        <v>0</v>
      </c>
      <c r="R243" s="272">
        <f>Q243*H243</f>
        <v>0</v>
      </c>
      <c r="S243" s="272">
        <v>0</v>
      </c>
      <c r="T243" s="273">
        <f>S243*H243</f>
        <v>0</v>
      </c>
      <c r="U243" s="41"/>
      <c r="V243" s="41"/>
      <c r="W243" s="41"/>
      <c r="X243" s="41"/>
      <c r="Y243" s="41"/>
      <c r="Z243" s="41"/>
      <c r="AA243" s="41"/>
      <c r="AB243" s="41"/>
      <c r="AC243" s="41"/>
      <c r="AD243" s="41"/>
      <c r="AE243" s="41"/>
      <c r="AR243" s="218" t="s">
        <v>171</v>
      </c>
      <c r="AT243" s="218" t="s">
        <v>166</v>
      </c>
      <c r="AU243" s="218" t="s">
        <v>84</v>
      </c>
      <c r="AY243" s="19" t="s">
        <v>164</v>
      </c>
      <c r="BE243" s="219">
        <f>IF(N243="základní",J243,0)</f>
        <v>0</v>
      </c>
      <c r="BF243" s="219">
        <f>IF(N243="snížená",J243,0)</f>
        <v>0</v>
      </c>
      <c r="BG243" s="219">
        <f>IF(N243="zákl. přenesená",J243,0)</f>
        <v>0</v>
      </c>
      <c r="BH243" s="219">
        <f>IF(N243="sníž. přenesená",J243,0)</f>
        <v>0</v>
      </c>
      <c r="BI243" s="219">
        <f>IF(N243="nulová",J243,0)</f>
        <v>0</v>
      </c>
      <c r="BJ243" s="19" t="s">
        <v>84</v>
      </c>
      <c r="BK243" s="219">
        <f>ROUND(I243*H243,2)</f>
        <v>0</v>
      </c>
      <c r="BL243" s="19" t="s">
        <v>171</v>
      </c>
      <c r="BM243" s="218" t="s">
        <v>1303</v>
      </c>
    </row>
    <row r="244" s="2" customFormat="1" ht="6.96" customHeight="1">
      <c r="A244" s="41"/>
      <c r="B244" s="62"/>
      <c r="C244" s="63"/>
      <c r="D244" s="63"/>
      <c r="E244" s="63"/>
      <c r="F244" s="63"/>
      <c r="G244" s="63"/>
      <c r="H244" s="63"/>
      <c r="I244" s="63"/>
      <c r="J244" s="63"/>
      <c r="K244" s="63"/>
      <c r="L244" s="47"/>
      <c r="M244" s="41"/>
      <c r="O244" s="41"/>
      <c r="P244" s="41"/>
      <c r="Q244" s="41"/>
      <c r="R244" s="41"/>
      <c r="S244" s="41"/>
      <c r="T244" s="41"/>
      <c r="U244" s="41"/>
      <c r="V244" s="41"/>
      <c r="W244" s="41"/>
      <c r="X244" s="41"/>
      <c r="Y244" s="41"/>
      <c r="Z244" s="41"/>
      <c r="AA244" s="41"/>
      <c r="AB244" s="41"/>
      <c r="AC244" s="41"/>
      <c r="AD244" s="41"/>
      <c r="AE244" s="41"/>
    </row>
  </sheetData>
  <sheetProtection sheet="1" autoFilter="0" formatColumns="0" formatRows="0" objects="1" scenarios="1" spinCount="100000" saltValue="TlbBMuh50WZrhVjUK9H/a44j5A9M3HSWx2U6Moe7UPeNMoIMCjvIi6jqMStgyyVXHcMejwTMlUX5v65YMVfdlQ==" hashValue="cwnUxN1cUeGXKNN5moos0qS8Ul7zCha6QbWZJb5I3DdKtAzdwqv/xKFP4Rd12qeWQ7dcnYf23XC7mfKvl2Qarw==" algorithmName="SHA-512" password="CC35"/>
  <autoFilter ref="C88:K243"/>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114</v>
      </c>
    </row>
    <row r="3" s="1" customFormat="1" ht="6.96" customHeight="1">
      <c r="B3" s="131"/>
      <c r="C3" s="132"/>
      <c r="D3" s="132"/>
      <c r="E3" s="132"/>
      <c r="F3" s="132"/>
      <c r="G3" s="132"/>
      <c r="H3" s="132"/>
      <c r="I3" s="132"/>
      <c r="J3" s="132"/>
      <c r="K3" s="132"/>
      <c r="L3" s="22"/>
      <c r="AT3" s="19" t="s">
        <v>86</v>
      </c>
    </row>
    <row r="4" s="1" customFormat="1" ht="24.96" customHeight="1">
      <c r="B4" s="22"/>
      <c r="D4" s="133" t="s">
        <v>116</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Energetické úspory budovy č.5</v>
      </c>
      <c r="F7" s="135"/>
      <c r="G7" s="135"/>
      <c r="H7" s="135"/>
      <c r="L7" s="22"/>
    </row>
    <row r="8" s="2" customFormat="1" ht="12" customHeight="1">
      <c r="A8" s="41"/>
      <c r="B8" s="47"/>
      <c r="C8" s="41"/>
      <c r="D8" s="135" t="s">
        <v>117</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2532</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115</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2533</v>
      </c>
      <c r="G12" s="41"/>
      <c r="H12" s="41"/>
      <c r="I12" s="135" t="s">
        <v>24</v>
      </c>
      <c r="J12" s="140" t="str">
        <f>'Rekapitulace stavby'!AN8</f>
        <v>17. 12. 2023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ROUND(J87,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ROUND((SUM(BE87:BE148)),  2)</f>
        <v>0</v>
      </c>
      <c r="G33" s="41"/>
      <c r="H33" s="41"/>
      <c r="I33" s="151">
        <v>0.20999999999999999</v>
      </c>
      <c r="J33" s="150">
        <f>ROUND(((SUM(BE87:BE148))*I33),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ROUND((SUM(BF87:BF148)),  2)</f>
        <v>0</v>
      </c>
      <c r="G34" s="41"/>
      <c r="H34" s="41"/>
      <c r="I34" s="151">
        <v>0.12</v>
      </c>
      <c r="J34" s="150">
        <f>ROUND(((SUM(BF87:BF148))*I34),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ROUND((SUM(BG87:BG148)),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ROUND((SUM(BH87:BH148)),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ROUND((SUM(BI87:BI148)),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119</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Energetické úspory budovy č.5</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117</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10 - Vedlejší náklady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Vejvanov</v>
      </c>
      <c r="G52" s="43"/>
      <c r="H52" s="43"/>
      <c r="I52" s="34" t="s">
        <v>24</v>
      </c>
      <c r="J52" s="75" t="str">
        <f>IF(J12="","",J12)</f>
        <v>17. 12. 2023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120</v>
      </c>
      <c r="D57" s="165"/>
      <c r="E57" s="165"/>
      <c r="F57" s="165"/>
      <c r="G57" s="165"/>
      <c r="H57" s="165"/>
      <c r="I57" s="165"/>
      <c r="J57" s="166" t="s">
        <v>121</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J87</f>
        <v>0</v>
      </c>
      <c r="K59" s="43"/>
      <c r="L59" s="137"/>
      <c r="S59" s="41"/>
      <c r="T59" s="41"/>
      <c r="U59" s="41"/>
      <c r="V59" s="41"/>
      <c r="W59" s="41"/>
      <c r="X59" s="41"/>
      <c r="Y59" s="41"/>
      <c r="Z59" s="41"/>
      <c r="AA59" s="41"/>
      <c r="AB59" s="41"/>
      <c r="AC59" s="41"/>
      <c r="AD59" s="41"/>
      <c r="AE59" s="41"/>
      <c r="AU59" s="19" t="s">
        <v>122</v>
      </c>
    </row>
    <row r="60" s="9" customFormat="1" ht="24.96" customHeight="1">
      <c r="A60" s="9"/>
      <c r="B60" s="168"/>
      <c r="C60" s="169"/>
      <c r="D60" s="170" t="s">
        <v>123</v>
      </c>
      <c r="E60" s="171"/>
      <c r="F60" s="171"/>
      <c r="G60" s="171"/>
      <c r="H60" s="171"/>
      <c r="I60" s="171"/>
      <c r="J60" s="172">
        <f>J88</f>
        <v>0</v>
      </c>
      <c r="K60" s="169"/>
      <c r="L60" s="173"/>
      <c r="S60" s="9"/>
      <c r="T60" s="9"/>
      <c r="U60" s="9"/>
      <c r="V60" s="9"/>
      <c r="W60" s="9"/>
      <c r="X60" s="9"/>
      <c r="Y60" s="9"/>
      <c r="Z60" s="9"/>
      <c r="AA60" s="9"/>
      <c r="AB60" s="9"/>
      <c r="AC60" s="9"/>
      <c r="AD60" s="9"/>
      <c r="AE60" s="9"/>
    </row>
    <row r="61" s="10" customFormat="1" ht="19.92" customHeight="1">
      <c r="A61" s="10"/>
      <c r="B61" s="174"/>
      <c r="C61" s="175"/>
      <c r="D61" s="176" t="s">
        <v>126</v>
      </c>
      <c r="E61" s="177"/>
      <c r="F61" s="177"/>
      <c r="G61" s="177"/>
      <c r="H61" s="177"/>
      <c r="I61" s="177"/>
      <c r="J61" s="178">
        <f>J89</f>
        <v>0</v>
      </c>
      <c r="K61" s="175"/>
      <c r="L61" s="179"/>
      <c r="S61" s="10"/>
      <c r="T61" s="10"/>
      <c r="U61" s="10"/>
      <c r="V61" s="10"/>
      <c r="W61" s="10"/>
      <c r="X61" s="10"/>
      <c r="Y61" s="10"/>
      <c r="Z61" s="10"/>
      <c r="AA61" s="10"/>
      <c r="AB61" s="10"/>
      <c r="AC61" s="10"/>
      <c r="AD61" s="10"/>
      <c r="AE61" s="10"/>
    </row>
    <row r="62" s="9" customFormat="1" ht="24.96" customHeight="1">
      <c r="A62" s="9"/>
      <c r="B62" s="168"/>
      <c r="C62" s="169"/>
      <c r="D62" s="170" t="s">
        <v>2534</v>
      </c>
      <c r="E62" s="171"/>
      <c r="F62" s="171"/>
      <c r="G62" s="171"/>
      <c r="H62" s="171"/>
      <c r="I62" s="171"/>
      <c r="J62" s="172">
        <f>J93</f>
        <v>0</v>
      </c>
      <c r="K62" s="169"/>
      <c r="L62" s="173"/>
      <c r="S62" s="9"/>
      <c r="T62" s="9"/>
      <c r="U62" s="9"/>
      <c r="V62" s="9"/>
      <c r="W62" s="9"/>
      <c r="X62" s="9"/>
      <c r="Y62" s="9"/>
      <c r="Z62" s="9"/>
      <c r="AA62" s="9"/>
      <c r="AB62" s="9"/>
      <c r="AC62" s="9"/>
      <c r="AD62" s="9"/>
      <c r="AE62" s="9"/>
    </row>
    <row r="63" s="9" customFormat="1" ht="24.96" customHeight="1">
      <c r="A63" s="9"/>
      <c r="B63" s="168"/>
      <c r="C63" s="169"/>
      <c r="D63" s="170" t="s">
        <v>1349</v>
      </c>
      <c r="E63" s="171"/>
      <c r="F63" s="171"/>
      <c r="G63" s="171"/>
      <c r="H63" s="171"/>
      <c r="I63" s="171"/>
      <c r="J63" s="172">
        <f>J104</f>
        <v>0</v>
      </c>
      <c r="K63" s="169"/>
      <c r="L63" s="173"/>
      <c r="S63" s="9"/>
      <c r="T63" s="9"/>
      <c r="U63" s="9"/>
      <c r="V63" s="9"/>
      <c r="W63" s="9"/>
      <c r="X63" s="9"/>
      <c r="Y63" s="9"/>
      <c r="Z63" s="9"/>
      <c r="AA63" s="9"/>
      <c r="AB63" s="9"/>
      <c r="AC63" s="9"/>
      <c r="AD63" s="9"/>
      <c r="AE63" s="9"/>
    </row>
    <row r="64" s="10" customFormat="1" ht="19.92" customHeight="1">
      <c r="A64" s="10"/>
      <c r="B64" s="174"/>
      <c r="C64" s="175"/>
      <c r="D64" s="176" t="s">
        <v>2535</v>
      </c>
      <c r="E64" s="177"/>
      <c r="F64" s="177"/>
      <c r="G64" s="177"/>
      <c r="H64" s="177"/>
      <c r="I64" s="177"/>
      <c r="J64" s="178">
        <f>J105</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2536</v>
      </c>
      <c r="E65" s="177"/>
      <c r="F65" s="177"/>
      <c r="G65" s="177"/>
      <c r="H65" s="177"/>
      <c r="I65" s="177"/>
      <c r="J65" s="178">
        <f>J119</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2537</v>
      </c>
      <c r="E66" s="177"/>
      <c r="F66" s="177"/>
      <c r="G66" s="177"/>
      <c r="H66" s="177"/>
      <c r="I66" s="177"/>
      <c r="J66" s="178">
        <f>J134</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1350</v>
      </c>
      <c r="E67" s="177"/>
      <c r="F67" s="177"/>
      <c r="G67" s="177"/>
      <c r="H67" s="177"/>
      <c r="I67" s="177"/>
      <c r="J67" s="178">
        <f>J137</f>
        <v>0</v>
      </c>
      <c r="K67" s="175"/>
      <c r="L67" s="179"/>
      <c r="S67" s="10"/>
      <c r="T67" s="10"/>
      <c r="U67" s="10"/>
      <c r="V67" s="10"/>
      <c r="W67" s="10"/>
      <c r="X67" s="10"/>
      <c r="Y67" s="10"/>
      <c r="Z67" s="10"/>
      <c r="AA67" s="10"/>
      <c r="AB67" s="10"/>
      <c r="AC67" s="10"/>
      <c r="AD67" s="10"/>
      <c r="AE67" s="10"/>
    </row>
    <row r="68" s="2" customFormat="1" ht="21.84" customHeight="1">
      <c r="A68" s="41"/>
      <c r="B68" s="42"/>
      <c r="C68" s="43"/>
      <c r="D68" s="43"/>
      <c r="E68" s="43"/>
      <c r="F68" s="43"/>
      <c r="G68" s="43"/>
      <c r="H68" s="43"/>
      <c r="I68" s="43"/>
      <c r="J68" s="43"/>
      <c r="K68" s="43"/>
      <c r="L68" s="137"/>
      <c r="S68" s="41"/>
      <c r="T68" s="41"/>
      <c r="U68" s="41"/>
      <c r="V68" s="41"/>
      <c r="W68" s="41"/>
      <c r="X68" s="41"/>
      <c r="Y68" s="41"/>
      <c r="Z68" s="41"/>
      <c r="AA68" s="41"/>
      <c r="AB68" s="41"/>
      <c r="AC68" s="41"/>
      <c r="AD68" s="41"/>
      <c r="AE68" s="41"/>
    </row>
    <row r="69" s="2" customFormat="1" ht="6.96" customHeight="1">
      <c r="A69" s="41"/>
      <c r="B69" s="62"/>
      <c r="C69" s="63"/>
      <c r="D69" s="63"/>
      <c r="E69" s="63"/>
      <c r="F69" s="63"/>
      <c r="G69" s="63"/>
      <c r="H69" s="63"/>
      <c r="I69" s="63"/>
      <c r="J69" s="63"/>
      <c r="K69" s="63"/>
      <c r="L69" s="137"/>
      <c r="S69" s="41"/>
      <c r="T69" s="41"/>
      <c r="U69" s="41"/>
      <c r="V69" s="41"/>
      <c r="W69" s="41"/>
      <c r="X69" s="41"/>
      <c r="Y69" s="41"/>
      <c r="Z69" s="41"/>
      <c r="AA69" s="41"/>
      <c r="AB69" s="41"/>
      <c r="AC69" s="41"/>
      <c r="AD69" s="41"/>
      <c r="AE69" s="41"/>
    </row>
    <row r="73" s="2" customFormat="1" ht="6.96" customHeight="1">
      <c r="A73" s="41"/>
      <c r="B73" s="64"/>
      <c r="C73" s="65"/>
      <c r="D73" s="65"/>
      <c r="E73" s="65"/>
      <c r="F73" s="65"/>
      <c r="G73" s="65"/>
      <c r="H73" s="65"/>
      <c r="I73" s="65"/>
      <c r="J73" s="65"/>
      <c r="K73" s="65"/>
      <c r="L73" s="137"/>
      <c r="S73" s="41"/>
      <c r="T73" s="41"/>
      <c r="U73" s="41"/>
      <c r="V73" s="41"/>
      <c r="W73" s="41"/>
      <c r="X73" s="41"/>
      <c r="Y73" s="41"/>
      <c r="Z73" s="41"/>
      <c r="AA73" s="41"/>
      <c r="AB73" s="41"/>
      <c r="AC73" s="41"/>
      <c r="AD73" s="41"/>
      <c r="AE73" s="41"/>
    </row>
    <row r="74" s="2" customFormat="1" ht="24.96" customHeight="1">
      <c r="A74" s="41"/>
      <c r="B74" s="42"/>
      <c r="C74" s="25" t="s">
        <v>149</v>
      </c>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2" customHeight="1">
      <c r="A76" s="41"/>
      <c r="B76" s="42"/>
      <c r="C76" s="34" t="s">
        <v>16</v>
      </c>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6.5" customHeight="1">
      <c r="A77" s="41"/>
      <c r="B77" s="42"/>
      <c r="C77" s="43"/>
      <c r="D77" s="43"/>
      <c r="E77" s="163" t="str">
        <f>E7</f>
        <v>Energetické úspory budovy č.5</v>
      </c>
      <c r="F77" s="34"/>
      <c r="G77" s="34"/>
      <c r="H77" s="34"/>
      <c r="I77" s="43"/>
      <c r="J77" s="43"/>
      <c r="K77" s="43"/>
      <c r="L77" s="137"/>
      <c r="S77" s="41"/>
      <c r="T77" s="41"/>
      <c r="U77" s="41"/>
      <c r="V77" s="41"/>
      <c r="W77" s="41"/>
      <c r="X77" s="41"/>
      <c r="Y77" s="41"/>
      <c r="Z77" s="41"/>
      <c r="AA77" s="41"/>
      <c r="AB77" s="41"/>
      <c r="AC77" s="41"/>
      <c r="AD77" s="41"/>
      <c r="AE77" s="41"/>
    </row>
    <row r="78" s="2" customFormat="1" ht="12" customHeight="1">
      <c r="A78" s="41"/>
      <c r="B78" s="42"/>
      <c r="C78" s="34" t="s">
        <v>117</v>
      </c>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6.5" customHeight="1">
      <c r="A79" s="41"/>
      <c r="B79" s="42"/>
      <c r="C79" s="43"/>
      <c r="D79" s="43"/>
      <c r="E79" s="72" t="str">
        <f>E9</f>
        <v>10 - Vedlejší náklady</v>
      </c>
      <c r="F79" s="43"/>
      <c r="G79" s="43"/>
      <c r="H79" s="43"/>
      <c r="I79" s="43"/>
      <c r="J79" s="43"/>
      <c r="K79" s="43"/>
      <c r="L79" s="137"/>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12" customHeight="1">
      <c r="A81" s="41"/>
      <c r="B81" s="42"/>
      <c r="C81" s="34" t="s">
        <v>22</v>
      </c>
      <c r="D81" s="43"/>
      <c r="E81" s="43"/>
      <c r="F81" s="29" t="str">
        <f>F12</f>
        <v>Vejvanov</v>
      </c>
      <c r="G81" s="43"/>
      <c r="H81" s="43"/>
      <c r="I81" s="34" t="s">
        <v>24</v>
      </c>
      <c r="J81" s="75" t="str">
        <f>IF(J12="","",J12)</f>
        <v>17. 12. 2023</v>
      </c>
      <c r="K81" s="43"/>
      <c r="L81" s="137"/>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37"/>
      <c r="S82" s="41"/>
      <c r="T82" s="41"/>
      <c r="U82" s="41"/>
      <c r="V82" s="41"/>
      <c r="W82" s="41"/>
      <c r="X82" s="41"/>
      <c r="Y82" s="41"/>
      <c r="Z82" s="41"/>
      <c r="AA82" s="41"/>
      <c r="AB82" s="41"/>
      <c r="AC82" s="41"/>
      <c r="AD82" s="41"/>
      <c r="AE82" s="41"/>
    </row>
    <row r="83" s="2" customFormat="1" ht="15.15" customHeight="1">
      <c r="A83" s="41"/>
      <c r="B83" s="42"/>
      <c r="C83" s="34" t="s">
        <v>30</v>
      </c>
      <c r="D83" s="43"/>
      <c r="E83" s="43"/>
      <c r="F83" s="29" t="str">
        <f>E15</f>
        <v xml:space="preserve"> </v>
      </c>
      <c r="G83" s="43"/>
      <c r="H83" s="43"/>
      <c r="I83" s="34" t="s">
        <v>37</v>
      </c>
      <c r="J83" s="39" t="str">
        <f>E21</f>
        <v xml:space="preserve"> </v>
      </c>
      <c r="K83" s="43"/>
      <c r="L83" s="137"/>
      <c r="S83" s="41"/>
      <c r="T83" s="41"/>
      <c r="U83" s="41"/>
      <c r="V83" s="41"/>
      <c r="W83" s="41"/>
      <c r="X83" s="41"/>
      <c r="Y83" s="41"/>
      <c r="Z83" s="41"/>
      <c r="AA83" s="41"/>
      <c r="AB83" s="41"/>
      <c r="AC83" s="41"/>
      <c r="AD83" s="41"/>
      <c r="AE83" s="41"/>
    </row>
    <row r="84" s="2" customFormat="1" ht="15.15" customHeight="1">
      <c r="A84" s="41"/>
      <c r="B84" s="42"/>
      <c r="C84" s="34" t="s">
        <v>35</v>
      </c>
      <c r="D84" s="43"/>
      <c r="E84" s="43"/>
      <c r="F84" s="29" t="str">
        <f>IF(E18="","",E18)</f>
        <v>Vyplň údaj</v>
      </c>
      <c r="G84" s="43"/>
      <c r="H84" s="43"/>
      <c r="I84" s="34" t="s">
        <v>39</v>
      </c>
      <c r="J84" s="39" t="str">
        <f>E24</f>
        <v xml:space="preserve"> </v>
      </c>
      <c r="K84" s="43"/>
      <c r="L84" s="137"/>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37"/>
      <c r="S85" s="41"/>
      <c r="T85" s="41"/>
      <c r="U85" s="41"/>
      <c r="V85" s="41"/>
      <c r="W85" s="41"/>
      <c r="X85" s="41"/>
      <c r="Y85" s="41"/>
      <c r="Z85" s="41"/>
      <c r="AA85" s="41"/>
      <c r="AB85" s="41"/>
      <c r="AC85" s="41"/>
      <c r="AD85" s="41"/>
      <c r="AE85" s="41"/>
    </row>
    <row r="86" s="11" customFormat="1" ht="29.28" customHeight="1">
      <c r="A86" s="180"/>
      <c r="B86" s="181"/>
      <c r="C86" s="182" t="s">
        <v>150</v>
      </c>
      <c r="D86" s="183" t="s">
        <v>61</v>
      </c>
      <c r="E86" s="183" t="s">
        <v>57</v>
      </c>
      <c r="F86" s="183" t="s">
        <v>58</v>
      </c>
      <c r="G86" s="183" t="s">
        <v>151</v>
      </c>
      <c r="H86" s="183" t="s">
        <v>152</v>
      </c>
      <c r="I86" s="183" t="s">
        <v>153</v>
      </c>
      <c r="J86" s="183" t="s">
        <v>121</v>
      </c>
      <c r="K86" s="184" t="s">
        <v>154</v>
      </c>
      <c r="L86" s="185"/>
      <c r="M86" s="95" t="s">
        <v>32</v>
      </c>
      <c r="N86" s="96" t="s">
        <v>46</v>
      </c>
      <c r="O86" s="96" t="s">
        <v>155</v>
      </c>
      <c r="P86" s="96" t="s">
        <v>156</v>
      </c>
      <c r="Q86" s="96" t="s">
        <v>157</v>
      </c>
      <c r="R86" s="96" t="s">
        <v>158</v>
      </c>
      <c r="S86" s="96" t="s">
        <v>159</v>
      </c>
      <c r="T86" s="97" t="s">
        <v>160</v>
      </c>
      <c r="U86" s="180"/>
      <c r="V86" s="180"/>
      <c r="W86" s="180"/>
      <c r="X86" s="180"/>
      <c r="Y86" s="180"/>
      <c r="Z86" s="180"/>
      <c r="AA86" s="180"/>
      <c r="AB86" s="180"/>
      <c r="AC86" s="180"/>
      <c r="AD86" s="180"/>
      <c r="AE86" s="180"/>
    </row>
    <row r="87" s="2" customFormat="1" ht="22.8" customHeight="1">
      <c r="A87" s="41"/>
      <c r="B87" s="42"/>
      <c r="C87" s="102" t="s">
        <v>161</v>
      </c>
      <c r="D87" s="43"/>
      <c r="E87" s="43"/>
      <c r="F87" s="43"/>
      <c r="G87" s="43"/>
      <c r="H87" s="43"/>
      <c r="I87" s="43"/>
      <c r="J87" s="186">
        <f>BK87</f>
        <v>0</v>
      </c>
      <c r="K87" s="43"/>
      <c r="L87" s="47"/>
      <c r="M87" s="98"/>
      <c r="N87" s="187"/>
      <c r="O87" s="99"/>
      <c r="P87" s="188">
        <f>P88+P93+P104</f>
        <v>0</v>
      </c>
      <c r="Q87" s="99"/>
      <c r="R87" s="188">
        <f>R88+R93+R104</f>
        <v>0</v>
      </c>
      <c r="S87" s="99"/>
      <c r="T87" s="189">
        <f>T88+T93+T104</f>
        <v>0</v>
      </c>
      <c r="U87" s="41"/>
      <c r="V87" s="41"/>
      <c r="W87" s="41"/>
      <c r="X87" s="41"/>
      <c r="Y87" s="41"/>
      <c r="Z87" s="41"/>
      <c r="AA87" s="41"/>
      <c r="AB87" s="41"/>
      <c r="AC87" s="41"/>
      <c r="AD87" s="41"/>
      <c r="AE87" s="41"/>
      <c r="AT87" s="19" t="s">
        <v>75</v>
      </c>
      <c r="AU87" s="19" t="s">
        <v>122</v>
      </c>
      <c r="BK87" s="190">
        <f>BK88+BK93+BK104</f>
        <v>0</v>
      </c>
    </row>
    <row r="88" s="12" customFormat="1" ht="25.92" customHeight="1">
      <c r="A88" s="12"/>
      <c r="B88" s="191"/>
      <c r="C88" s="192"/>
      <c r="D88" s="193" t="s">
        <v>75</v>
      </c>
      <c r="E88" s="194" t="s">
        <v>162</v>
      </c>
      <c r="F88" s="194" t="s">
        <v>163</v>
      </c>
      <c r="G88" s="192"/>
      <c r="H88" s="192"/>
      <c r="I88" s="195"/>
      <c r="J88" s="196">
        <f>BK88</f>
        <v>0</v>
      </c>
      <c r="K88" s="192"/>
      <c r="L88" s="197"/>
      <c r="M88" s="198"/>
      <c r="N88" s="199"/>
      <c r="O88" s="199"/>
      <c r="P88" s="200">
        <f>P89</f>
        <v>0</v>
      </c>
      <c r="Q88" s="199"/>
      <c r="R88" s="200">
        <f>R89</f>
        <v>0</v>
      </c>
      <c r="S88" s="199"/>
      <c r="T88" s="201">
        <f>T89</f>
        <v>0</v>
      </c>
      <c r="U88" s="12"/>
      <c r="V88" s="12"/>
      <c r="W88" s="12"/>
      <c r="X88" s="12"/>
      <c r="Y88" s="12"/>
      <c r="Z88" s="12"/>
      <c r="AA88" s="12"/>
      <c r="AB88" s="12"/>
      <c r="AC88" s="12"/>
      <c r="AD88" s="12"/>
      <c r="AE88" s="12"/>
      <c r="AR88" s="202" t="s">
        <v>84</v>
      </c>
      <c r="AT88" s="203" t="s">
        <v>75</v>
      </c>
      <c r="AU88" s="203" t="s">
        <v>76</v>
      </c>
      <c r="AY88" s="202" t="s">
        <v>164</v>
      </c>
      <c r="BK88" s="204">
        <f>BK89</f>
        <v>0</v>
      </c>
    </row>
    <row r="89" s="12" customFormat="1" ht="22.8" customHeight="1">
      <c r="A89" s="12"/>
      <c r="B89" s="191"/>
      <c r="C89" s="192"/>
      <c r="D89" s="193" t="s">
        <v>75</v>
      </c>
      <c r="E89" s="205" t="s">
        <v>182</v>
      </c>
      <c r="F89" s="205" t="s">
        <v>308</v>
      </c>
      <c r="G89" s="192"/>
      <c r="H89" s="192"/>
      <c r="I89" s="195"/>
      <c r="J89" s="206">
        <f>BK89</f>
        <v>0</v>
      </c>
      <c r="K89" s="192"/>
      <c r="L89" s="197"/>
      <c r="M89" s="198"/>
      <c r="N89" s="199"/>
      <c r="O89" s="199"/>
      <c r="P89" s="200">
        <f>SUM(P90:P92)</f>
        <v>0</v>
      </c>
      <c r="Q89" s="199"/>
      <c r="R89" s="200">
        <f>SUM(R90:R92)</f>
        <v>0</v>
      </c>
      <c r="S89" s="199"/>
      <c r="T89" s="201">
        <f>SUM(T90:T92)</f>
        <v>0</v>
      </c>
      <c r="U89" s="12"/>
      <c r="V89" s="12"/>
      <c r="W89" s="12"/>
      <c r="X89" s="12"/>
      <c r="Y89" s="12"/>
      <c r="Z89" s="12"/>
      <c r="AA89" s="12"/>
      <c r="AB89" s="12"/>
      <c r="AC89" s="12"/>
      <c r="AD89" s="12"/>
      <c r="AE89" s="12"/>
      <c r="AR89" s="202" t="s">
        <v>84</v>
      </c>
      <c r="AT89" s="203" t="s">
        <v>75</v>
      </c>
      <c r="AU89" s="203" t="s">
        <v>84</v>
      </c>
      <c r="AY89" s="202" t="s">
        <v>164</v>
      </c>
      <c r="BK89" s="204">
        <f>SUM(BK90:BK92)</f>
        <v>0</v>
      </c>
    </row>
    <row r="90" s="2" customFormat="1" ht="16.5" customHeight="1">
      <c r="A90" s="41"/>
      <c r="B90" s="42"/>
      <c r="C90" s="207" t="s">
        <v>84</v>
      </c>
      <c r="D90" s="207" t="s">
        <v>166</v>
      </c>
      <c r="E90" s="208" t="s">
        <v>2538</v>
      </c>
      <c r="F90" s="209" t="s">
        <v>2539</v>
      </c>
      <c r="G90" s="210" t="s">
        <v>345</v>
      </c>
      <c r="H90" s="211">
        <v>200</v>
      </c>
      <c r="I90" s="212"/>
      <c r="J90" s="213">
        <f>ROUND(I90*H90,2)</f>
        <v>0</v>
      </c>
      <c r="K90" s="209" t="s">
        <v>1429</v>
      </c>
      <c r="L90" s="47"/>
      <c r="M90" s="214" t="s">
        <v>32</v>
      </c>
      <c r="N90" s="215" t="s">
        <v>47</v>
      </c>
      <c r="O90" s="87"/>
      <c r="P90" s="216">
        <f>O90*H90</f>
        <v>0</v>
      </c>
      <c r="Q90" s="216">
        <v>0</v>
      </c>
      <c r="R90" s="216">
        <f>Q90*H90</f>
        <v>0</v>
      </c>
      <c r="S90" s="216">
        <v>0</v>
      </c>
      <c r="T90" s="217">
        <f>S90*H90</f>
        <v>0</v>
      </c>
      <c r="U90" s="41"/>
      <c r="V90" s="41"/>
      <c r="W90" s="41"/>
      <c r="X90" s="41"/>
      <c r="Y90" s="41"/>
      <c r="Z90" s="41"/>
      <c r="AA90" s="41"/>
      <c r="AB90" s="41"/>
      <c r="AC90" s="41"/>
      <c r="AD90" s="41"/>
      <c r="AE90" s="41"/>
      <c r="AR90" s="218" t="s">
        <v>171</v>
      </c>
      <c r="AT90" s="218" t="s">
        <v>166</v>
      </c>
      <c r="AU90" s="218" t="s">
        <v>86</v>
      </c>
      <c r="AY90" s="19" t="s">
        <v>164</v>
      </c>
      <c r="BE90" s="219">
        <f>IF(N90="základní",J90,0)</f>
        <v>0</v>
      </c>
      <c r="BF90" s="219">
        <f>IF(N90="snížená",J90,0)</f>
        <v>0</v>
      </c>
      <c r="BG90" s="219">
        <f>IF(N90="zákl. přenesená",J90,0)</f>
        <v>0</v>
      </c>
      <c r="BH90" s="219">
        <f>IF(N90="sníž. přenesená",J90,0)</f>
        <v>0</v>
      </c>
      <c r="BI90" s="219">
        <f>IF(N90="nulová",J90,0)</f>
        <v>0</v>
      </c>
      <c r="BJ90" s="19" t="s">
        <v>84</v>
      </c>
      <c r="BK90" s="219">
        <f>ROUND(I90*H90,2)</f>
        <v>0</v>
      </c>
      <c r="BL90" s="19" t="s">
        <v>171</v>
      </c>
      <c r="BM90" s="218" t="s">
        <v>2540</v>
      </c>
    </row>
    <row r="91" s="2" customFormat="1">
      <c r="A91" s="41"/>
      <c r="B91" s="42"/>
      <c r="C91" s="43"/>
      <c r="D91" s="220" t="s">
        <v>173</v>
      </c>
      <c r="E91" s="43"/>
      <c r="F91" s="221" t="s">
        <v>2541</v>
      </c>
      <c r="G91" s="43"/>
      <c r="H91" s="43"/>
      <c r="I91" s="222"/>
      <c r="J91" s="43"/>
      <c r="K91" s="43"/>
      <c r="L91" s="47"/>
      <c r="M91" s="223"/>
      <c r="N91" s="224"/>
      <c r="O91" s="87"/>
      <c r="P91" s="87"/>
      <c r="Q91" s="87"/>
      <c r="R91" s="87"/>
      <c r="S91" s="87"/>
      <c r="T91" s="88"/>
      <c r="U91" s="41"/>
      <c r="V91" s="41"/>
      <c r="W91" s="41"/>
      <c r="X91" s="41"/>
      <c r="Y91" s="41"/>
      <c r="Z91" s="41"/>
      <c r="AA91" s="41"/>
      <c r="AB91" s="41"/>
      <c r="AC91" s="41"/>
      <c r="AD91" s="41"/>
      <c r="AE91" s="41"/>
      <c r="AT91" s="19" t="s">
        <v>173</v>
      </c>
      <c r="AU91" s="19" t="s">
        <v>86</v>
      </c>
    </row>
    <row r="92" s="2" customFormat="1">
      <c r="A92" s="41"/>
      <c r="B92" s="42"/>
      <c r="C92" s="43"/>
      <c r="D92" s="227" t="s">
        <v>592</v>
      </c>
      <c r="E92" s="43"/>
      <c r="F92" s="268" t="s">
        <v>2542</v>
      </c>
      <c r="G92" s="43"/>
      <c r="H92" s="43"/>
      <c r="I92" s="222"/>
      <c r="J92" s="43"/>
      <c r="K92" s="43"/>
      <c r="L92" s="47"/>
      <c r="M92" s="223"/>
      <c r="N92" s="224"/>
      <c r="O92" s="87"/>
      <c r="P92" s="87"/>
      <c r="Q92" s="87"/>
      <c r="R92" s="87"/>
      <c r="S92" s="87"/>
      <c r="T92" s="88"/>
      <c r="U92" s="41"/>
      <c r="V92" s="41"/>
      <c r="W92" s="41"/>
      <c r="X92" s="41"/>
      <c r="Y92" s="41"/>
      <c r="Z92" s="41"/>
      <c r="AA92" s="41"/>
      <c r="AB92" s="41"/>
      <c r="AC92" s="41"/>
      <c r="AD92" s="41"/>
      <c r="AE92" s="41"/>
      <c r="AT92" s="19" t="s">
        <v>592</v>
      </c>
      <c r="AU92" s="19" t="s">
        <v>86</v>
      </c>
    </row>
    <row r="93" s="12" customFormat="1" ht="25.92" customHeight="1">
      <c r="A93" s="12"/>
      <c r="B93" s="191"/>
      <c r="C93" s="192"/>
      <c r="D93" s="193" t="s">
        <v>75</v>
      </c>
      <c r="E93" s="194" t="s">
        <v>2543</v>
      </c>
      <c r="F93" s="194" t="s">
        <v>2511</v>
      </c>
      <c r="G93" s="192"/>
      <c r="H93" s="192"/>
      <c r="I93" s="195"/>
      <c r="J93" s="196">
        <f>BK93</f>
        <v>0</v>
      </c>
      <c r="K93" s="192"/>
      <c r="L93" s="197"/>
      <c r="M93" s="198"/>
      <c r="N93" s="199"/>
      <c r="O93" s="199"/>
      <c r="P93" s="200">
        <f>SUM(P94:P103)</f>
        <v>0</v>
      </c>
      <c r="Q93" s="199"/>
      <c r="R93" s="200">
        <f>SUM(R94:R103)</f>
        <v>0</v>
      </c>
      <c r="S93" s="199"/>
      <c r="T93" s="201">
        <f>SUM(T94:T103)</f>
        <v>0</v>
      </c>
      <c r="U93" s="12"/>
      <c r="V93" s="12"/>
      <c r="W93" s="12"/>
      <c r="X93" s="12"/>
      <c r="Y93" s="12"/>
      <c r="Z93" s="12"/>
      <c r="AA93" s="12"/>
      <c r="AB93" s="12"/>
      <c r="AC93" s="12"/>
      <c r="AD93" s="12"/>
      <c r="AE93" s="12"/>
      <c r="AR93" s="202" t="s">
        <v>171</v>
      </c>
      <c r="AT93" s="203" t="s">
        <v>75</v>
      </c>
      <c r="AU93" s="203" t="s">
        <v>76</v>
      </c>
      <c r="AY93" s="202" t="s">
        <v>164</v>
      </c>
      <c r="BK93" s="204">
        <f>SUM(BK94:BK103)</f>
        <v>0</v>
      </c>
    </row>
    <row r="94" s="2" customFormat="1" ht="26.4" customHeight="1">
      <c r="A94" s="41"/>
      <c r="B94" s="42"/>
      <c r="C94" s="207" t="s">
        <v>86</v>
      </c>
      <c r="D94" s="207" t="s">
        <v>166</v>
      </c>
      <c r="E94" s="208" t="s">
        <v>2544</v>
      </c>
      <c r="F94" s="209" t="s">
        <v>2545</v>
      </c>
      <c r="G94" s="210" t="s">
        <v>2546</v>
      </c>
      <c r="H94" s="211">
        <v>36</v>
      </c>
      <c r="I94" s="212"/>
      <c r="J94" s="213">
        <f>ROUND(I94*H94,2)</f>
        <v>0</v>
      </c>
      <c r="K94" s="209" t="s">
        <v>170</v>
      </c>
      <c r="L94" s="47"/>
      <c r="M94" s="214" t="s">
        <v>32</v>
      </c>
      <c r="N94" s="215" t="s">
        <v>47</v>
      </c>
      <c r="O94" s="87"/>
      <c r="P94" s="216">
        <f>O94*H94</f>
        <v>0</v>
      </c>
      <c r="Q94" s="216">
        <v>0</v>
      </c>
      <c r="R94" s="216">
        <f>Q94*H94</f>
        <v>0</v>
      </c>
      <c r="S94" s="216">
        <v>0</v>
      </c>
      <c r="T94" s="217">
        <f>S94*H94</f>
        <v>0</v>
      </c>
      <c r="U94" s="41"/>
      <c r="V94" s="41"/>
      <c r="W94" s="41"/>
      <c r="X94" s="41"/>
      <c r="Y94" s="41"/>
      <c r="Z94" s="41"/>
      <c r="AA94" s="41"/>
      <c r="AB94" s="41"/>
      <c r="AC94" s="41"/>
      <c r="AD94" s="41"/>
      <c r="AE94" s="41"/>
      <c r="AR94" s="218" t="s">
        <v>2547</v>
      </c>
      <c r="AT94" s="218" t="s">
        <v>166</v>
      </c>
      <c r="AU94" s="218" t="s">
        <v>84</v>
      </c>
      <c r="AY94" s="19" t="s">
        <v>164</v>
      </c>
      <c r="BE94" s="219">
        <f>IF(N94="základní",J94,0)</f>
        <v>0</v>
      </c>
      <c r="BF94" s="219">
        <f>IF(N94="snížená",J94,0)</f>
        <v>0</v>
      </c>
      <c r="BG94" s="219">
        <f>IF(N94="zákl. přenesená",J94,0)</f>
        <v>0</v>
      </c>
      <c r="BH94" s="219">
        <f>IF(N94="sníž. přenesená",J94,0)</f>
        <v>0</v>
      </c>
      <c r="BI94" s="219">
        <f>IF(N94="nulová",J94,0)</f>
        <v>0</v>
      </c>
      <c r="BJ94" s="19" t="s">
        <v>84</v>
      </c>
      <c r="BK94" s="219">
        <f>ROUND(I94*H94,2)</f>
        <v>0</v>
      </c>
      <c r="BL94" s="19" t="s">
        <v>2547</v>
      </c>
      <c r="BM94" s="218" t="s">
        <v>2548</v>
      </c>
    </row>
    <row r="95" s="2" customFormat="1">
      <c r="A95" s="41"/>
      <c r="B95" s="42"/>
      <c r="C95" s="43"/>
      <c r="D95" s="220" t="s">
        <v>173</v>
      </c>
      <c r="E95" s="43"/>
      <c r="F95" s="221" t="s">
        <v>2549</v>
      </c>
      <c r="G95" s="43"/>
      <c r="H95" s="43"/>
      <c r="I95" s="222"/>
      <c r="J95" s="43"/>
      <c r="K95" s="43"/>
      <c r="L95" s="47"/>
      <c r="M95" s="223"/>
      <c r="N95" s="224"/>
      <c r="O95" s="87"/>
      <c r="P95" s="87"/>
      <c r="Q95" s="87"/>
      <c r="R95" s="87"/>
      <c r="S95" s="87"/>
      <c r="T95" s="88"/>
      <c r="U95" s="41"/>
      <c r="V95" s="41"/>
      <c r="W95" s="41"/>
      <c r="X95" s="41"/>
      <c r="Y95" s="41"/>
      <c r="Z95" s="41"/>
      <c r="AA95" s="41"/>
      <c r="AB95" s="41"/>
      <c r="AC95" s="41"/>
      <c r="AD95" s="41"/>
      <c r="AE95" s="41"/>
      <c r="AT95" s="19" t="s">
        <v>173</v>
      </c>
      <c r="AU95" s="19" t="s">
        <v>84</v>
      </c>
    </row>
    <row r="96" s="2" customFormat="1" ht="26.4" customHeight="1">
      <c r="A96" s="41"/>
      <c r="B96" s="42"/>
      <c r="C96" s="207" t="s">
        <v>182</v>
      </c>
      <c r="D96" s="207" t="s">
        <v>166</v>
      </c>
      <c r="E96" s="208" t="s">
        <v>2550</v>
      </c>
      <c r="F96" s="209" t="s">
        <v>2551</v>
      </c>
      <c r="G96" s="210" t="s">
        <v>2546</v>
      </c>
      <c r="H96" s="211">
        <v>15</v>
      </c>
      <c r="I96" s="212"/>
      <c r="J96" s="213">
        <f>ROUND(I96*H96,2)</f>
        <v>0</v>
      </c>
      <c r="K96" s="209" t="s">
        <v>170</v>
      </c>
      <c r="L96" s="47"/>
      <c r="M96" s="214" t="s">
        <v>32</v>
      </c>
      <c r="N96" s="215" t="s">
        <v>47</v>
      </c>
      <c r="O96" s="87"/>
      <c r="P96" s="216">
        <f>O96*H96</f>
        <v>0</v>
      </c>
      <c r="Q96" s="216">
        <v>0</v>
      </c>
      <c r="R96" s="216">
        <f>Q96*H96</f>
        <v>0</v>
      </c>
      <c r="S96" s="216">
        <v>0</v>
      </c>
      <c r="T96" s="217">
        <f>S96*H96</f>
        <v>0</v>
      </c>
      <c r="U96" s="41"/>
      <c r="V96" s="41"/>
      <c r="W96" s="41"/>
      <c r="X96" s="41"/>
      <c r="Y96" s="41"/>
      <c r="Z96" s="41"/>
      <c r="AA96" s="41"/>
      <c r="AB96" s="41"/>
      <c r="AC96" s="41"/>
      <c r="AD96" s="41"/>
      <c r="AE96" s="41"/>
      <c r="AR96" s="218" t="s">
        <v>2547</v>
      </c>
      <c r="AT96" s="218" t="s">
        <v>166</v>
      </c>
      <c r="AU96" s="218" t="s">
        <v>84</v>
      </c>
      <c r="AY96" s="19" t="s">
        <v>164</v>
      </c>
      <c r="BE96" s="219">
        <f>IF(N96="základní",J96,0)</f>
        <v>0</v>
      </c>
      <c r="BF96" s="219">
        <f>IF(N96="snížená",J96,0)</f>
        <v>0</v>
      </c>
      <c r="BG96" s="219">
        <f>IF(N96="zákl. přenesená",J96,0)</f>
        <v>0</v>
      </c>
      <c r="BH96" s="219">
        <f>IF(N96="sníž. přenesená",J96,0)</f>
        <v>0</v>
      </c>
      <c r="BI96" s="219">
        <f>IF(N96="nulová",J96,0)</f>
        <v>0</v>
      </c>
      <c r="BJ96" s="19" t="s">
        <v>84</v>
      </c>
      <c r="BK96" s="219">
        <f>ROUND(I96*H96,2)</f>
        <v>0</v>
      </c>
      <c r="BL96" s="19" t="s">
        <v>2547</v>
      </c>
      <c r="BM96" s="218" t="s">
        <v>2552</v>
      </c>
    </row>
    <row r="97" s="2" customFormat="1">
      <c r="A97" s="41"/>
      <c r="B97" s="42"/>
      <c r="C97" s="43"/>
      <c r="D97" s="220" t="s">
        <v>173</v>
      </c>
      <c r="E97" s="43"/>
      <c r="F97" s="221" t="s">
        <v>2553</v>
      </c>
      <c r="G97" s="43"/>
      <c r="H97" s="43"/>
      <c r="I97" s="222"/>
      <c r="J97" s="43"/>
      <c r="K97" s="43"/>
      <c r="L97" s="47"/>
      <c r="M97" s="223"/>
      <c r="N97" s="224"/>
      <c r="O97" s="87"/>
      <c r="P97" s="87"/>
      <c r="Q97" s="87"/>
      <c r="R97" s="87"/>
      <c r="S97" s="87"/>
      <c r="T97" s="88"/>
      <c r="U97" s="41"/>
      <c r="V97" s="41"/>
      <c r="W97" s="41"/>
      <c r="X97" s="41"/>
      <c r="Y97" s="41"/>
      <c r="Z97" s="41"/>
      <c r="AA97" s="41"/>
      <c r="AB97" s="41"/>
      <c r="AC97" s="41"/>
      <c r="AD97" s="41"/>
      <c r="AE97" s="41"/>
      <c r="AT97" s="19" t="s">
        <v>173</v>
      </c>
      <c r="AU97" s="19" t="s">
        <v>84</v>
      </c>
    </row>
    <row r="98" s="2" customFormat="1" ht="26.4" customHeight="1">
      <c r="A98" s="41"/>
      <c r="B98" s="42"/>
      <c r="C98" s="207" t="s">
        <v>171</v>
      </c>
      <c r="D98" s="207" t="s">
        <v>166</v>
      </c>
      <c r="E98" s="208" t="s">
        <v>2554</v>
      </c>
      <c r="F98" s="209" t="s">
        <v>2555</v>
      </c>
      <c r="G98" s="210" t="s">
        <v>2546</v>
      </c>
      <c r="H98" s="211">
        <v>33</v>
      </c>
      <c r="I98" s="212"/>
      <c r="J98" s="213">
        <f>ROUND(I98*H98,2)</f>
        <v>0</v>
      </c>
      <c r="K98" s="209" t="s">
        <v>170</v>
      </c>
      <c r="L98" s="47"/>
      <c r="M98" s="214" t="s">
        <v>32</v>
      </c>
      <c r="N98" s="215" t="s">
        <v>47</v>
      </c>
      <c r="O98" s="87"/>
      <c r="P98" s="216">
        <f>O98*H98</f>
        <v>0</v>
      </c>
      <c r="Q98" s="216">
        <v>0</v>
      </c>
      <c r="R98" s="216">
        <f>Q98*H98</f>
        <v>0</v>
      </c>
      <c r="S98" s="216">
        <v>0</v>
      </c>
      <c r="T98" s="217">
        <f>S98*H98</f>
        <v>0</v>
      </c>
      <c r="U98" s="41"/>
      <c r="V98" s="41"/>
      <c r="W98" s="41"/>
      <c r="X98" s="41"/>
      <c r="Y98" s="41"/>
      <c r="Z98" s="41"/>
      <c r="AA98" s="41"/>
      <c r="AB98" s="41"/>
      <c r="AC98" s="41"/>
      <c r="AD98" s="41"/>
      <c r="AE98" s="41"/>
      <c r="AR98" s="218" t="s">
        <v>2547</v>
      </c>
      <c r="AT98" s="218" t="s">
        <v>166</v>
      </c>
      <c r="AU98" s="218" t="s">
        <v>84</v>
      </c>
      <c r="AY98" s="19" t="s">
        <v>164</v>
      </c>
      <c r="BE98" s="219">
        <f>IF(N98="základní",J98,0)</f>
        <v>0</v>
      </c>
      <c r="BF98" s="219">
        <f>IF(N98="snížená",J98,0)</f>
        <v>0</v>
      </c>
      <c r="BG98" s="219">
        <f>IF(N98="zákl. přenesená",J98,0)</f>
        <v>0</v>
      </c>
      <c r="BH98" s="219">
        <f>IF(N98="sníž. přenesená",J98,0)</f>
        <v>0</v>
      </c>
      <c r="BI98" s="219">
        <f>IF(N98="nulová",J98,0)</f>
        <v>0</v>
      </c>
      <c r="BJ98" s="19" t="s">
        <v>84</v>
      </c>
      <c r="BK98" s="219">
        <f>ROUND(I98*H98,2)</f>
        <v>0</v>
      </c>
      <c r="BL98" s="19" t="s">
        <v>2547</v>
      </c>
      <c r="BM98" s="218" t="s">
        <v>2556</v>
      </c>
    </row>
    <row r="99" s="2" customFormat="1">
      <c r="A99" s="41"/>
      <c r="B99" s="42"/>
      <c r="C99" s="43"/>
      <c r="D99" s="220" t="s">
        <v>173</v>
      </c>
      <c r="E99" s="43"/>
      <c r="F99" s="221" t="s">
        <v>2557</v>
      </c>
      <c r="G99" s="43"/>
      <c r="H99" s="43"/>
      <c r="I99" s="222"/>
      <c r="J99" s="43"/>
      <c r="K99" s="43"/>
      <c r="L99" s="47"/>
      <c r="M99" s="223"/>
      <c r="N99" s="224"/>
      <c r="O99" s="87"/>
      <c r="P99" s="87"/>
      <c r="Q99" s="87"/>
      <c r="R99" s="87"/>
      <c r="S99" s="87"/>
      <c r="T99" s="88"/>
      <c r="U99" s="41"/>
      <c r="V99" s="41"/>
      <c r="W99" s="41"/>
      <c r="X99" s="41"/>
      <c r="Y99" s="41"/>
      <c r="Z99" s="41"/>
      <c r="AA99" s="41"/>
      <c r="AB99" s="41"/>
      <c r="AC99" s="41"/>
      <c r="AD99" s="41"/>
      <c r="AE99" s="41"/>
      <c r="AT99" s="19" t="s">
        <v>173</v>
      </c>
      <c r="AU99" s="19" t="s">
        <v>84</v>
      </c>
    </row>
    <row r="100" s="2" customFormat="1" ht="26.4" customHeight="1">
      <c r="A100" s="41"/>
      <c r="B100" s="42"/>
      <c r="C100" s="207" t="s">
        <v>195</v>
      </c>
      <c r="D100" s="207" t="s">
        <v>166</v>
      </c>
      <c r="E100" s="208" t="s">
        <v>2558</v>
      </c>
      <c r="F100" s="209" t="s">
        <v>2559</v>
      </c>
      <c r="G100" s="210" t="s">
        <v>2546</v>
      </c>
      <c r="H100" s="211">
        <v>10</v>
      </c>
      <c r="I100" s="212"/>
      <c r="J100" s="213">
        <f>ROUND(I100*H100,2)</f>
        <v>0</v>
      </c>
      <c r="K100" s="209" t="s">
        <v>170</v>
      </c>
      <c r="L100" s="47"/>
      <c r="M100" s="214" t="s">
        <v>32</v>
      </c>
      <c r="N100" s="215" t="s">
        <v>47</v>
      </c>
      <c r="O100" s="87"/>
      <c r="P100" s="216">
        <f>O100*H100</f>
        <v>0</v>
      </c>
      <c r="Q100" s="216">
        <v>0</v>
      </c>
      <c r="R100" s="216">
        <f>Q100*H100</f>
        <v>0</v>
      </c>
      <c r="S100" s="216">
        <v>0</v>
      </c>
      <c r="T100" s="217">
        <f>S100*H100</f>
        <v>0</v>
      </c>
      <c r="U100" s="41"/>
      <c r="V100" s="41"/>
      <c r="W100" s="41"/>
      <c r="X100" s="41"/>
      <c r="Y100" s="41"/>
      <c r="Z100" s="41"/>
      <c r="AA100" s="41"/>
      <c r="AB100" s="41"/>
      <c r="AC100" s="41"/>
      <c r="AD100" s="41"/>
      <c r="AE100" s="41"/>
      <c r="AR100" s="218" t="s">
        <v>2547</v>
      </c>
      <c r="AT100" s="218" t="s">
        <v>166</v>
      </c>
      <c r="AU100" s="218" t="s">
        <v>84</v>
      </c>
      <c r="AY100" s="19" t="s">
        <v>164</v>
      </c>
      <c r="BE100" s="219">
        <f>IF(N100="základní",J100,0)</f>
        <v>0</v>
      </c>
      <c r="BF100" s="219">
        <f>IF(N100="snížená",J100,0)</f>
        <v>0</v>
      </c>
      <c r="BG100" s="219">
        <f>IF(N100="zákl. přenesená",J100,0)</f>
        <v>0</v>
      </c>
      <c r="BH100" s="219">
        <f>IF(N100="sníž. přenesená",J100,0)</f>
        <v>0</v>
      </c>
      <c r="BI100" s="219">
        <f>IF(N100="nulová",J100,0)</f>
        <v>0</v>
      </c>
      <c r="BJ100" s="19" t="s">
        <v>84</v>
      </c>
      <c r="BK100" s="219">
        <f>ROUND(I100*H100,2)</f>
        <v>0</v>
      </c>
      <c r="BL100" s="19" t="s">
        <v>2547</v>
      </c>
      <c r="BM100" s="218" t="s">
        <v>2560</v>
      </c>
    </row>
    <row r="101" s="2" customFormat="1">
      <c r="A101" s="41"/>
      <c r="B101" s="42"/>
      <c r="C101" s="43"/>
      <c r="D101" s="220" t="s">
        <v>173</v>
      </c>
      <c r="E101" s="43"/>
      <c r="F101" s="221" t="s">
        <v>2561</v>
      </c>
      <c r="G101" s="43"/>
      <c r="H101" s="43"/>
      <c r="I101" s="222"/>
      <c r="J101" s="43"/>
      <c r="K101" s="43"/>
      <c r="L101" s="47"/>
      <c r="M101" s="223"/>
      <c r="N101" s="224"/>
      <c r="O101" s="87"/>
      <c r="P101" s="87"/>
      <c r="Q101" s="87"/>
      <c r="R101" s="87"/>
      <c r="S101" s="87"/>
      <c r="T101" s="88"/>
      <c r="U101" s="41"/>
      <c r="V101" s="41"/>
      <c r="W101" s="41"/>
      <c r="X101" s="41"/>
      <c r="Y101" s="41"/>
      <c r="Z101" s="41"/>
      <c r="AA101" s="41"/>
      <c r="AB101" s="41"/>
      <c r="AC101" s="41"/>
      <c r="AD101" s="41"/>
      <c r="AE101" s="41"/>
      <c r="AT101" s="19" t="s">
        <v>173</v>
      </c>
      <c r="AU101" s="19" t="s">
        <v>84</v>
      </c>
    </row>
    <row r="102" s="2" customFormat="1" ht="40.8" customHeight="1">
      <c r="A102" s="41"/>
      <c r="B102" s="42"/>
      <c r="C102" s="207" t="s">
        <v>202</v>
      </c>
      <c r="D102" s="207" t="s">
        <v>166</v>
      </c>
      <c r="E102" s="208" t="s">
        <v>2562</v>
      </c>
      <c r="F102" s="209" t="s">
        <v>2563</v>
      </c>
      <c r="G102" s="210" t="s">
        <v>2546</v>
      </c>
      <c r="H102" s="211">
        <v>69</v>
      </c>
      <c r="I102" s="212"/>
      <c r="J102" s="213">
        <f>ROUND(I102*H102,2)</f>
        <v>0</v>
      </c>
      <c r="K102" s="209" t="s">
        <v>170</v>
      </c>
      <c r="L102" s="47"/>
      <c r="M102" s="214" t="s">
        <v>32</v>
      </c>
      <c r="N102" s="215" t="s">
        <v>47</v>
      </c>
      <c r="O102" s="87"/>
      <c r="P102" s="216">
        <f>O102*H102</f>
        <v>0</v>
      </c>
      <c r="Q102" s="216">
        <v>0</v>
      </c>
      <c r="R102" s="216">
        <f>Q102*H102</f>
        <v>0</v>
      </c>
      <c r="S102" s="216">
        <v>0</v>
      </c>
      <c r="T102" s="217">
        <f>S102*H102</f>
        <v>0</v>
      </c>
      <c r="U102" s="41"/>
      <c r="V102" s="41"/>
      <c r="W102" s="41"/>
      <c r="X102" s="41"/>
      <c r="Y102" s="41"/>
      <c r="Z102" s="41"/>
      <c r="AA102" s="41"/>
      <c r="AB102" s="41"/>
      <c r="AC102" s="41"/>
      <c r="AD102" s="41"/>
      <c r="AE102" s="41"/>
      <c r="AR102" s="218" t="s">
        <v>2547</v>
      </c>
      <c r="AT102" s="218" t="s">
        <v>166</v>
      </c>
      <c r="AU102" s="218" t="s">
        <v>84</v>
      </c>
      <c r="AY102" s="19" t="s">
        <v>164</v>
      </c>
      <c r="BE102" s="219">
        <f>IF(N102="základní",J102,0)</f>
        <v>0</v>
      </c>
      <c r="BF102" s="219">
        <f>IF(N102="snížená",J102,0)</f>
        <v>0</v>
      </c>
      <c r="BG102" s="219">
        <f>IF(N102="zákl. přenesená",J102,0)</f>
        <v>0</v>
      </c>
      <c r="BH102" s="219">
        <f>IF(N102="sníž. přenesená",J102,0)</f>
        <v>0</v>
      </c>
      <c r="BI102" s="219">
        <f>IF(N102="nulová",J102,0)</f>
        <v>0</v>
      </c>
      <c r="BJ102" s="19" t="s">
        <v>84</v>
      </c>
      <c r="BK102" s="219">
        <f>ROUND(I102*H102,2)</f>
        <v>0</v>
      </c>
      <c r="BL102" s="19" t="s">
        <v>2547</v>
      </c>
      <c r="BM102" s="218" t="s">
        <v>2564</v>
      </c>
    </row>
    <row r="103" s="2" customFormat="1">
      <c r="A103" s="41"/>
      <c r="B103" s="42"/>
      <c r="C103" s="43"/>
      <c r="D103" s="220" t="s">
        <v>173</v>
      </c>
      <c r="E103" s="43"/>
      <c r="F103" s="221" t="s">
        <v>2565</v>
      </c>
      <c r="G103" s="43"/>
      <c r="H103" s="43"/>
      <c r="I103" s="222"/>
      <c r="J103" s="43"/>
      <c r="K103" s="43"/>
      <c r="L103" s="47"/>
      <c r="M103" s="223"/>
      <c r="N103" s="224"/>
      <c r="O103" s="87"/>
      <c r="P103" s="87"/>
      <c r="Q103" s="87"/>
      <c r="R103" s="87"/>
      <c r="S103" s="87"/>
      <c r="T103" s="88"/>
      <c r="U103" s="41"/>
      <c r="V103" s="41"/>
      <c r="W103" s="41"/>
      <c r="X103" s="41"/>
      <c r="Y103" s="41"/>
      <c r="Z103" s="41"/>
      <c r="AA103" s="41"/>
      <c r="AB103" s="41"/>
      <c r="AC103" s="41"/>
      <c r="AD103" s="41"/>
      <c r="AE103" s="41"/>
      <c r="AT103" s="19" t="s">
        <v>173</v>
      </c>
      <c r="AU103" s="19" t="s">
        <v>84</v>
      </c>
    </row>
    <row r="104" s="12" customFormat="1" ht="25.92" customHeight="1">
      <c r="A104" s="12"/>
      <c r="B104" s="191"/>
      <c r="C104" s="192"/>
      <c r="D104" s="193" t="s">
        <v>75</v>
      </c>
      <c r="E104" s="194" t="s">
        <v>1527</v>
      </c>
      <c r="F104" s="194" t="s">
        <v>1528</v>
      </c>
      <c r="G104" s="192"/>
      <c r="H104" s="192"/>
      <c r="I104" s="195"/>
      <c r="J104" s="196">
        <f>BK104</f>
        <v>0</v>
      </c>
      <c r="K104" s="192"/>
      <c r="L104" s="197"/>
      <c r="M104" s="198"/>
      <c r="N104" s="199"/>
      <c r="O104" s="199"/>
      <c r="P104" s="200">
        <f>P105+P119+P134+P137</f>
        <v>0</v>
      </c>
      <c r="Q104" s="199"/>
      <c r="R104" s="200">
        <f>R105+R119+R134+R137</f>
        <v>0</v>
      </c>
      <c r="S104" s="199"/>
      <c r="T104" s="201">
        <f>T105+T119+T134+T137</f>
        <v>0</v>
      </c>
      <c r="U104" s="12"/>
      <c r="V104" s="12"/>
      <c r="W104" s="12"/>
      <c r="X104" s="12"/>
      <c r="Y104" s="12"/>
      <c r="Z104" s="12"/>
      <c r="AA104" s="12"/>
      <c r="AB104" s="12"/>
      <c r="AC104" s="12"/>
      <c r="AD104" s="12"/>
      <c r="AE104" s="12"/>
      <c r="AR104" s="202" t="s">
        <v>195</v>
      </c>
      <c r="AT104" s="203" t="s">
        <v>75</v>
      </c>
      <c r="AU104" s="203" t="s">
        <v>76</v>
      </c>
      <c r="AY104" s="202" t="s">
        <v>164</v>
      </c>
      <c r="BK104" s="204">
        <f>BK105+BK119+BK134+BK137</f>
        <v>0</v>
      </c>
    </row>
    <row r="105" s="12" customFormat="1" ht="22.8" customHeight="1">
      <c r="A105" s="12"/>
      <c r="B105" s="191"/>
      <c r="C105" s="192"/>
      <c r="D105" s="193" t="s">
        <v>75</v>
      </c>
      <c r="E105" s="205" t="s">
        <v>2566</v>
      </c>
      <c r="F105" s="205" t="s">
        <v>2567</v>
      </c>
      <c r="G105" s="192"/>
      <c r="H105" s="192"/>
      <c r="I105" s="195"/>
      <c r="J105" s="206">
        <f>BK105</f>
        <v>0</v>
      </c>
      <c r="K105" s="192"/>
      <c r="L105" s="197"/>
      <c r="M105" s="198"/>
      <c r="N105" s="199"/>
      <c r="O105" s="199"/>
      <c r="P105" s="200">
        <f>SUM(P106:P118)</f>
        <v>0</v>
      </c>
      <c r="Q105" s="199"/>
      <c r="R105" s="200">
        <f>SUM(R106:R118)</f>
        <v>0</v>
      </c>
      <c r="S105" s="199"/>
      <c r="T105" s="201">
        <f>SUM(T106:T118)</f>
        <v>0</v>
      </c>
      <c r="U105" s="12"/>
      <c r="V105" s="12"/>
      <c r="W105" s="12"/>
      <c r="X105" s="12"/>
      <c r="Y105" s="12"/>
      <c r="Z105" s="12"/>
      <c r="AA105" s="12"/>
      <c r="AB105" s="12"/>
      <c r="AC105" s="12"/>
      <c r="AD105" s="12"/>
      <c r="AE105" s="12"/>
      <c r="AR105" s="202" t="s">
        <v>195</v>
      </c>
      <c r="AT105" s="203" t="s">
        <v>75</v>
      </c>
      <c r="AU105" s="203" t="s">
        <v>84</v>
      </c>
      <c r="AY105" s="202" t="s">
        <v>164</v>
      </c>
      <c r="BK105" s="204">
        <f>SUM(BK106:BK118)</f>
        <v>0</v>
      </c>
    </row>
    <row r="106" s="2" customFormat="1" ht="16.5" customHeight="1">
      <c r="A106" s="41"/>
      <c r="B106" s="42"/>
      <c r="C106" s="207" t="s">
        <v>209</v>
      </c>
      <c r="D106" s="207" t="s">
        <v>166</v>
      </c>
      <c r="E106" s="208" t="s">
        <v>2568</v>
      </c>
      <c r="F106" s="209" t="s">
        <v>2569</v>
      </c>
      <c r="G106" s="210" t="s">
        <v>2546</v>
      </c>
      <c r="H106" s="211">
        <v>105</v>
      </c>
      <c r="I106" s="212"/>
      <c r="J106" s="213">
        <f>ROUND(I106*H106,2)</f>
        <v>0</v>
      </c>
      <c r="K106" s="209" t="s">
        <v>1429</v>
      </c>
      <c r="L106" s="47"/>
      <c r="M106" s="214" t="s">
        <v>32</v>
      </c>
      <c r="N106" s="215" t="s">
        <v>47</v>
      </c>
      <c r="O106" s="87"/>
      <c r="P106" s="216">
        <f>O106*H106</f>
        <v>0</v>
      </c>
      <c r="Q106" s="216">
        <v>0</v>
      </c>
      <c r="R106" s="216">
        <f>Q106*H106</f>
        <v>0</v>
      </c>
      <c r="S106" s="216">
        <v>0</v>
      </c>
      <c r="T106" s="217">
        <f>S106*H106</f>
        <v>0</v>
      </c>
      <c r="U106" s="41"/>
      <c r="V106" s="41"/>
      <c r="W106" s="41"/>
      <c r="X106" s="41"/>
      <c r="Y106" s="41"/>
      <c r="Z106" s="41"/>
      <c r="AA106" s="41"/>
      <c r="AB106" s="41"/>
      <c r="AC106" s="41"/>
      <c r="AD106" s="41"/>
      <c r="AE106" s="41"/>
      <c r="AR106" s="218" t="s">
        <v>2570</v>
      </c>
      <c r="AT106" s="218" t="s">
        <v>166</v>
      </c>
      <c r="AU106" s="218" t="s">
        <v>86</v>
      </c>
      <c r="AY106" s="19" t="s">
        <v>164</v>
      </c>
      <c r="BE106" s="219">
        <f>IF(N106="základní",J106,0)</f>
        <v>0</v>
      </c>
      <c r="BF106" s="219">
        <f>IF(N106="snížená",J106,0)</f>
        <v>0</v>
      </c>
      <c r="BG106" s="219">
        <f>IF(N106="zákl. přenesená",J106,0)</f>
        <v>0</v>
      </c>
      <c r="BH106" s="219">
        <f>IF(N106="sníž. přenesená",J106,0)</f>
        <v>0</v>
      </c>
      <c r="BI106" s="219">
        <f>IF(N106="nulová",J106,0)</f>
        <v>0</v>
      </c>
      <c r="BJ106" s="19" t="s">
        <v>84</v>
      </c>
      <c r="BK106" s="219">
        <f>ROUND(I106*H106,2)</f>
        <v>0</v>
      </c>
      <c r="BL106" s="19" t="s">
        <v>2570</v>
      </c>
      <c r="BM106" s="218" t="s">
        <v>2571</v>
      </c>
    </row>
    <row r="107" s="2" customFormat="1">
      <c r="A107" s="41"/>
      <c r="B107" s="42"/>
      <c r="C107" s="43"/>
      <c r="D107" s="220" t="s">
        <v>173</v>
      </c>
      <c r="E107" s="43"/>
      <c r="F107" s="221" t="s">
        <v>2572</v>
      </c>
      <c r="G107" s="43"/>
      <c r="H107" s="43"/>
      <c r="I107" s="222"/>
      <c r="J107" s="43"/>
      <c r="K107" s="43"/>
      <c r="L107" s="47"/>
      <c r="M107" s="223"/>
      <c r="N107" s="224"/>
      <c r="O107" s="87"/>
      <c r="P107" s="87"/>
      <c r="Q107" s="87"/>
      <c r="R107" s="87"/>
      <c r="S107" s="87"/>
      <c r="T107" s="88"/>
      <c r="U107" s="41"/>
      <c r="V107" s="41"/>
      <c r="W107" s="41"/>
      <c r="X107" s="41"/>
      <c r="Y107" s="41"/>
      <c r="Z107" s="41"/>
      <c r="AA107" s="41"/>
      <c r="AB107" s="41"/>
      <c r="AC107" s="41"/>
      <c r="AD107" s="41"/>
      <c r="AE107" s="41"/>
      <c r="AT107" s="19" t="s">
        <v>173</v>
      </c>
      <c r="AU107" s="19" t="s">
        <v>86</v>
      </c>
    </row>
    <row r="108" s="2" customFormat="1">
      <c r="A108" s="41"/>
      <c r="B108" s="42"/>
      <c r="C108" s="43"/>
      <c r="D108" s="227" t="s">
        <v>592</v>
      </c>
      <c r="E108" s="43"/>
      <c r="F108" s="268" t="s">
        <v>2573</v>
      </c>
      <c r="G108" s="43"/>
      <c r="H108" s="43"/>
      <c r="I108" s="222"/>
      <c r="J108" s="43"/>
      <c r="K108" s="43"/>
      <c r="L108" s="47"/>
      <c r="M108" s="223"/>
      <c r="N108" s="224"/>
      <c r="O108" s="87"/>
      <c r="P108" s="87"/>
      <c r="Q108" s="87"/>
      <c r="R108" s="87"/>
      <c r="S108" s="87"/>
      <c r="T108" s="88"/>
      <c r="U108" s="41"/>
      <c r="V108" s="41"/>
      <c r="W108" s="41"/>
      <c r="X108" s="41"/>
      <c r="Y108" s="41"/>
      <c r="Z108" s="41"/>
      <c r="AA108" s="41"/>
      <c r="AB108" s="41"/>
      <c r="AC108" s="41"/>
      <c r="AD108" s="41"/>
      <c r="AE108" s="41"/>
      <c r="AT108" s="19" t="s">
        <v>592</v>
      </c>
      <c r="AU108" s="19" t="s">
        <v>86</v>
      </c>
    </row>
    <row r="109" s="2" customFormat="1" ht="24" customHeight="1">
      <c r="A109" s="41"/>
      <c r="B109" s="42"/>
      <c r="C109" s="207" t="s">
        <v>218</v>
      </c>
      <c r="D109" s="207" t="s">
        <v>166</v>
      </c>
      <c r="E109" s="208" t="s">
        <v>2574</v>
      </c>
      <c r="F109" s="209" t="s">
        <v>2575</v>
      </c>
      <c r="G109" s="210" t="s">
        <v>2546</v>
      </c>
      <c r="H109" s="211">
        <v>1</v>
      </c>
      <c r="I109" s="212"/>
      <c r="J109" s="213">
        <f>ROUND(I109*H109,2)</f>
        <v>0</v>
      </c>
      <c r="K109" s="209" t="s">
        <v>32</v>
      </c>
      <c r="L109" s="47"/>
      <c r="M109" s="214" t="s">
        <v>32</v>
      </c>
      <c r="N109" s="215" t="s">
        <v>47</v>
      </c>
      <c r="O109" s="87"/>
      <c r="P109" s="216">
        <f>O109*H109</f>
        <v>0</v>
      </c>
      <c r="Q109" s="216">
        <v>0</v>
      </c>
      <c r="R109" s="216">
        <f>Q109*H109</f>
        <v>0</v>
      </c>
      <c r="S109" s="216">
        <v>0</v>
      </c>
      <c r="T109" s="217">
        <f>S109*H109</f>
        <v>0</v>
      </c>
      <c r="U109" s="41"/>
      <c r="V109" s="41"/>
      <c r="W109" s="41"/>
      <c r="X109" s="41"/>
      <c r="Y109" s="41"/>
      <c r="Z109" s="41"/>
      <c r="AA109" s="41"/>
      <c r="AB109" s="41"/>
      <c r="AC109" s="41"/>
      <c r="AD109" s="41"/>
      <c r="AE109" s="41"/>
      <c r="AR109" s="218" t="s">
        <v>2570</v>
      </c>
      <c r="AT109" s="218" t="s">
        <v>166</v>
      </c>
      <c r="AU109" s="218" t="s">
        <v>86</v>
      </c>
      <c r="AY109" s="19" t="s">
        <v>164</v>
      </c>
      <c r="BE109" s="219">
        <f>IF(N109="základní",J109,0)</f>
        <v>0</v>
      </c>
      <c r="BF109" s="219">
        <f>IF(N109="snížená",J109,0)</f>
        <v>0</v>
      </c>
      <c r="BG109" s="219">
        <f>IF(N109="zákl. přenesená",J109,0)</f>
        <v>0</v>
      </c>
      <c r="BH109" s="219">
        <f>IF(N109="sníž. přenesená",J109,0)</f>
        <v>0</v>
      </c>
      <c r="BI109" s="219">
        <f>IF(N109="nulová",J109,0)</f>
        <v>0</v>
      </c>
      <c r="BJ109" s="19" t="s">
        <v>84</v>
      </c>
      <c r="BK109" s="219">
        <f>ROUND(I109*H109,2)</f>
        <v>0</v>
      </c>
      <c r="BL109" s="19" t="s">
        <v>2570</v>
      </c>
      <c r="BM109" s="218" t="s">
        <v>2576</v>
      </c>
    </row>
    <row r="110" s="2" customFormat="1" ht="16.5" customHeight="1">
      <c r="A110" s="41"/>
      <c r="B110" s="42"/>
      <c r="C110" s="207" t="s">
        <v>225</v>
      </c>
      <c r="D110" s="207" t="s">
        <v>166</v>
      </c>
      <c r="E110" s="208" t="s">
        <v>2577</v>
      </c>
      <c r="F110" s="209" t="s">
        <v>2578</v>
      </c>
      <c r="G110" s="210" t="s">
        <v>2579</v>
      </c>
      <c r="H110" s="211">
        <v>1</v>
      </c>
      <c r="I110" s="212"/>
      <c r="J110" s="213">
        <f>ROUND(I110*H110,2)</f>
        <v>0</v>
      </c>
      <c r="K110" s="209" t="s">
        <v>1429</v>
      </c>
      <c r="L110" s="47"/>
      <c r="M110" s="214" t="s">
        <v>32</v>
      </c>
      <c r="N110" s="215" t="s">
        <v>47</v>
      </c>
      <c r="O110" s="87"/>
      <c r="P110" s="216">
        <f>O110*H110</f>
        <v>0</v>
      </c>
      <c r="Q110" s="216">
        <v>0</v>
      </c>
      <c r="R110" s="216">
        <f>Q110*H110</f>
        <v>0</v>
      </c>
      <c r="S110" s="216">
        <v>0</v>
      </c>
      <c r="T110" s="217">
        <f>S110*H110</f>
        <v>0</v>
      </c>
      <c r="U110" s="41"/>
      <c r="V110" s="41"/>
      <c r="W110" s="41"/>
      <c r="X110" s="41"/>
      <c r="Y110" s="41"/>
      <c r="Z110" s="41"/>
      <c r="AA110" s="41"/>
      <c r="AB110" s="41"/>
      <c r="AC110" s="41"/>
      <c r="AD110" s="41"/>
      <c r="AE110" s="41"/>
      <c r="AR110" s="218" t="s">
        <v>2570</v>
      </c>
      <c r="AT110" s="218" t="s">
        <v>166</v>
      </c>
      <c r="AU110" s="218" t="s">
        <v>86</v>
      </c>
      <c r="AY110" s="19" t="s">
        <v>164</v>
      </c>
      <c r="BE110" s="219">
        <f>IF(N110="základní",J110,0)</f>
        <v>0</v>
      </c>
      <c r="BF110" s="219">
        <f>IF(N110="snížená",J110,0)</f>
        <v>0</v>
      </c>
      <c r="BG110" s="219">
        <f>IF(N110="zákl. přenesená",J110,0)</f>
        <v>0</v>
      </c>
      <c r="BH110" s="219">
        <f>IF(N110="sníž. přenesená",J110,0)</f>
        <v>0</v>
      </c>
      <c r="BI110" s="219">
        <f>IF(N110="nulová",J110,0)</f>
        <v>0</v>
      </c>
      <c r="BJ110" s="19" t="s">
        <v>84</v>
      </c>
      <c r="BK110" s="219">
        <f>ROUND(I110*H110,2)</f>
        <v>0</v>
      </c>
      <c r="BL110" s="19" t="s">
        <v>2570</v>
      </c>
      <c r="BM110" s="218" t="s">
        <v>2580</v>
      </c>
    </row>
    <row r="111" s="2" customFormat="1">
      <c r="A111" s="41"/>
      <c r="B111" s="42"/>
      <c r="C111" s="43"/>
      <c r="D111" s="220" t="s">
        <v>173</v>
      </c>
      <c r="E111" s="43"/>
      <c r="F111" s="221" t="s">
        <v>2581</v>
      </c>
      <c r="G111" s="43"/>
      <c r="H111" s="43"/>
      <c r="I111" s="222"/>
      <c r="J111" s="43"/>
      <c r="K111" s="43"/>
      <c r="L111" s="47"/>
      <c r="M111" s="223"/>
      <c r="N111" s="224"/>
      <c r="O111" s="87"/>
      <c r="P111" s="87"/>
      <c r="Q111" s="87"/>
      <c r="R111" s="87"/>
      <c r="S111" s="87"/>
      <c r="T111" s="88"/>
      <c r="U111" s="41"/>
      <c r="V111" s="41"/>
      <c r="W111" s="41"/>
      <c r="X111" s="41"/>
      <c r="Y111" s="41"/>
      <c r="Z111" s="41"/>
      <c r="AA111" s="41"/>
      <c r="AB111" s="41"/>
      <c r="AC111" s="41"/>
      <c r="AD111" s="41"/>
      <c r="AE111" s="41"/>
      <c r="AT111" s="19" t="s">
        <v>173</v>
      </c>
      <c r="AU111" s="19" t="s">
        <v>86</v>
      </c>
    </row>
    <row r="112" s="2" customFormat="1" ht="26.4" customHeight="1">
      <c r="A112" s="41"/>
      <c r="B112" s="42"/>
      <c r="C112" s="207" t="s">
        <v>111</v>
      </c>
      <c r="D112" s="207" t="s">
        <v>166</v>
      </c>
      <c r="E112" s="208" t="s">
        <v>2582</v>
      </c>
      <c r="F112" s="209" t="s">
        <v>2583</v>
      </c>
      <c r="G112" s="210" t="s">
        <v>2579</v>
      </c>
      <c r="H112" s="211">
        <v>1</v>
      </c>
      <c r="I112" s="212"/>
      <c r="J112" s="213">
        <f>ROUND(I112*H112,2)</f>
        <v>0</v>
      </c>
      <c r="K112" s="209" t="s">
        <v>32</v>
      </c>
      <c r="L112" s="47"/>
      <c r="M112" s="214" t="s">
        <v>32</v>
      </c>
      <c r="N112" s="215" t="s">
        <v>47</v>
      </c>
      <c r="O112" s="87"/>
      <c r="P112" s="216">
        <f>O112*H112</f>
        <v>0</v>
      </c>
      <c r="Q112" s="216">
        <v>0</v>
      </c>
      <c r="R112" s="216">
        <f>Q112*H112</f>
        <v>0</v>
      </c>
      <c r="S112" s="216">
        <v>0</v>
      </c>
      <c r="T112" s="217">
        <f>S112*H112</f>
        <v>0</v>
      </c>
      <c r="U112" s="41"/>
      <c r="V112" s="41"/>
      <c r="W112" s="41"/>
      <c r="X112" s="41"/>
      <c r="Y112" s="41"/>
      <c r="Z112" s="41"/>
      <c r="AA112" s="41"/>
      <c r="AB112" s="41"/>
      <c r="AC112" s="41"/>
      <c r="AD112" s="41"/>
      <c r="AE112" s="41"/>
      <c r="AR112" s="218" t="s">
        <v>2570</v>
      </c>
      <c r="AT112" s="218" t="s">
        <v>166</v>
      </c>
      <c r="AU112" s="218" t="s">
        <v>86</v>
      </c>
      <c r="AY112" s="19" t="s">
        <v>164</v>
      </c>
      <c r="BE112" s="219">
        <f>IF(N112="základní",J112,0)</f>
        <v>0</v>
      </c>
      <c r="BF112" s="219">
        <f>IF(N112="snížená",J112,0)</f>
        <v>0</v>
      </c>
      <c r="BG112" s="219">
        <f>IF(N112="zákl. přenesená",J112,0)</f>
        <v>0</v>
      </c>
      <c r="BH112" s="219">
        <f>IF(N112="sníž. přenesená",J112,0)</f>
        <v>0</v>
      </c>
      <c r="BI112" s="219">
        <f>IF(N112="nulová",J112,0)</f>
        <v>0</v>
      </c>
      <c r="BJ112" s="19" t="s">
        <v>84</v>
      </c>
      <c r="BK112" s="219">
        <f>ROUND(I112*H112,2)</f>
        <v>0</v>
      </c>
      <c r="BL112" s="19" t="s">
        <v>2570</v>
      </c>
      <c r="BM112" s="218" t="s">
        <v>2584</v>
      </c>
    </row>
    <row r="113" s="2" customFormat="1" ht="26.4" customHeight="1">
      <c r="A113" s="41"/>
      <c r="B113" s="42"/>
      <c r="C113" s="207" t="s">
        <v>236</v>
      </c>
      <c r="D113" s="207" t="s">
        <v>166</v>
      </c>
      <c r="E113" s="208" t="s">
        <v>2585</v>
      </c>
      <c r="F113" s="209" t="s">
        <v>2586</v>
      </c>
      <c r="G113" s="210" t="s">
        <v>2579</v>
      </c>
      <c r="H113" s="211">
        <v>1</v>
      </c>
      <c r="I113" s="212"/>
      <c r="J113" s="213">
        <f>ROUND(I113*H113,2)</f>
        <v>0</v>
      </c>
      <c r="K113" s="209" t="s">
        <v>32</v>
      </c>
      <c r="L113" s="47"/>
      <c r="M113" s="214" t="s">
        <v>32</v>
      </c>
      <c r="N113" s="215" t="s">
        <v>47</v>
      </c>
      <c r="O113" s="87"/>
      <c r="P113" s="216">
        <f>O113*H113</f>
        <v>0</v>
      </c>
      <c r="Q113" s="216">
        <v>0</v>
      </c>
      <c r="R113" s="216">
        <f>Q113*H113</f>
        <v>0</v>
      </c>
      <c r="S113" s="216">
        <v>0</v>
      </c>
      <c r="T113" s="217">
        <f>S113*H113</f>
        <v>0</v>
      </c>
      <c r="U113" s="41"/>
      <c r="V113" s="41"/>
      <c r="W113" s="41"/>
      <c r="X113" s="41"/>
      <c r="Y113" s="41"/>
      <c r="Z113" s="41"/>
      <c r="AA113" s="41"/>
      <c r="AB113" s="41"/>
      <c r="AC113" s="41"/>
      <c r="AD113" s="41"/>
      <c r="AE113" s="41"/>
      <c r="AR113" s="218" t="s">
        <v>2570</v>
      </c>
      <c r="AT113" s="218" t="s">
        <v>166</v>
      </c>
      <c r="AU113" s="218" t="s">
        <v>86</v>
      </c>
      <c r="AY113" s="19" t="s">
        <v>164</v>
      </c>
      <c r="BE113" s="219">
        <f>IF(N113="základní",J113,0)</f>
        <v>0</v>
      </c>
      <c r="BF113" s="219">
        <f>IF(N113="snížená",J113,0)</f>
        <v>0</v>
      </c>
      <c r="BG113" s="219">
        <f>IF(N113="zákl. přenesená",J113,0)</f>
        <v>0</v>
      </c>
      <c r="BH113" s="219">
        <f>IF(N113="sníž. přenesená",J113,0)</f>
        <v>0</v>
      </c>
      <c r="BI113" s="219">
        <f>IF(N113="nulová",J113,0)</f>
        <v>0</v>
      </c>
      <c r="BJ113" s="19" t="s">
        <v>84</v>
      </c>
      <c r="BK113" s="219">
        <f>ROUND(I113*H113,2)</f>
        <v>0</v>
      </c>
      <c r="BL113" s="19" t="s">
        <v>2570</v>
      </c>
      <c r="BM113" s="218" t="s">
        <v>2587</v>
      </c>
    </row>
    <row r="114" s="2" customFormat="1" ht="16.5" customHeight="1">
      <c r="A114" s="41"/>
      <c r="B114" s="42"/>
      <c r="C114" s="207" t="s">
        <v>8</v>
      </c>
      <c r="D114" s="207" t="s">
        <v>166</v>
      </c>
      <c r="E114" s="208" t="s">
        <v>2588</v>
      </c>
      <c r="F114" s="209" t="s">
        <v>2589</v>
      </c>
      <c r="G114" s="210" t="s">
        <v>2579</v>
      </c>
      <c r="H114" s="211">
        <v>1</v>
      </c>
      <c r="I114" s="212"/>
      <c r="J114" s="213">
        <f>ROUND(I114*H114,2)</f>
        <v>0</v>
      </c>
      <c r="K114" s="209" t="s">
        <v>1429</v>
      </c>
      <c r="L114" s="47"/>
      <c r="M114" s="214" t="s">
        <v>32</v>
      </c>
      <c r="N114" s="215" t="s">
        <v>47</v>
      </c>
      <c r="O114" s="87"/>
      <c r="P114" s="216">
        <f>O114*H114</f>
        <v>0</v>
      </c>
      <c r="Q114" s="216">
        <v>0</v>
      </c>
      <c r="R114" s="216">
        <f>Q114*H114</f>
        <v>0</v>
      </c>
      <c r="S114" s="216">
        <v>0</v>
      </c>
      <c r="T114" s="217">
        <f>S114*H114</f>
        <v>0</v>
      </c>
      <c r="U114" s="41"/>
      <c r="V114" s="41"/>
      <c r="W114" s="41"/>
      <c r="X114" s="41"/>
      <c r="Y114" s="41"/>
      <c r="Z114" s="41"/>
      <c r="AA114" s="41"/>
      <c r="AB114" s="41"/>
      <c r="AC114" s="41"/>
      <c r="AD114" s="41"/>
      <c r="AE114" s="41"/>
      <c r="AR114" s="218" t="s">
        <v>2570</v>
      </c>
      <c r="AT114" s="218" t="s">
        <v>166</v>
      </c>
      <c r="AU114" s="218" t="s">
        <v>86</v>
      </c>
      <c r="AY114" s="19" t="s">
        <v>164</v>
      </c>
      <c r="BE114" s="219">
        <f>IF(N114="základní",J114,0)</f>
        <v>0</v>
      </c>
      <c r="BF114" s="219">
        <f>IF(N114="snížená",J114,0)</f>
        <v>0</v>
      </c>
      <c r="BG114" s="219">
        <f>IF(N114="zákl. přenesená",J114,0)</f>
        <v>0</v>
      </c>
      <c r="BH114" s="219">
        <f>IF(N114="sníž. přenesená",J114,0)</f>
        <v>0</v>
      </c>
      <c r="BI114" s="219">
        <f>IF(N114="nulová",J114,0)</f>
        <v>0</v>
      </c>
      <c r="BJ114" s="19" t="s">
        <v>84</v>
      </c>
      <c r="BK114" s="219">
        <f>ROUND(I114*H114,2)</f>
        <v>0</v>
      </c>
      <c r="BL114" s="19" t="s">
        <v>2570</v>
      </c>
      <c r="BM114" s="218" t="s">
        <v>2590</v>
      </c>
    </row>
    <row r="115" s="2" customFormat="1">
      <c r="A115" s="41"/>
      <c r="B115" s="42"/>
      <c r="C115" s="43"/>
      <c r="D115" s="220" t="s">
        <v>173</v>
      </c>
      <c r="E115" s="43"/>
      <c r="F115" s="221" t="s">
        <v>2591</v>
      </c>
      <c r="G115" s="43"/>
      <c r="H115" s="43"/>
      <c r="I115" s="222"/>
      <c r="J115" s="43"/>
      <c r="K115" s="43"/>
      <c r="L115" s="47"/>
      <c r="M115" s="223"/>
      <c r="N115" s="224"/>
      <c r="O115" s="87"/>
      <c r="P115" s="87"/>
      <c r="Q115" s="87"/>
      <c r="R115" s="87"/>
      <c r="S115" s="87"/>
      <c r="T115" s="88"/>
      <c r="U115" s="41"/>
      <c r="V115" s="41"/>
      <c r="W115" s="41"/>
      <c r="X115" s="41"/>
      <c r="Y115" s="41"/>
      <c r="Z115" s="41"/>
      <c r="AA115" s="41"/>
      <c r="AB115" s="41"/>
      <c r="AC115" s="41"/>
      <c r="AD115" s="41"/>
      <c r="AE115" s="41"/>
      <c r="AT115" s="19" t="s">
        <v>173</v>
      </c>
      <c r="AU115" s="19" t="s">
        <v>86</v>
      </c>
    </row>
    <row r="116" s="2" customFormat="1">
      <c r="A116" s="41"/>
      <c r="B116" s="42"/>
      <c r="C116" s="43"/>
      <c r="D116" s="227" t="s">
        <v>592</v>
      </c>
      <c r="E116" s="43"/>
      <c r="F116" s="268" t="s">
        <v>2592</v>
      </c>
      <c r="G116" s="43"/>
      <c r="H116" s="43"/>
      <c r="I116" s="222"/>
      <c r="J116" s="43"/>
      <c r="K116" s="43"/>
      <c r="L116" s="47"/>
      <c r="M116" s="223"/>
      <c r="N116" s="224"/>
      <c r="O116" s="87"/>
      <c r="P116" s="87"/>
      <c r="Q116" s="87"/>
      <c r="R116" s="87"/>
      <c r="S116" s="87"/>
      <c r="T116" s="88"/>
      <c r="U116" s="41"/>
      <c r="V116" s="41"/>
      <c r="W116" s="41"/>
      <c r="X116" s="41"/>
      <c r="Y116" s="41"/>
      <c r="Z116" s="41"/>
      <c r="AA116" s="41"/>
      <c r="AB116" s="41"/>
      <c r="AC116" s="41"/>
      <c r="AD116" s="41"/>
      <c r="AE116" s="41"/>
      <c r="AT116" s="19" t="s">
        <v>592</v>
      </c>
      <c r="AU116" s="19" t="s">
        <v>86</v>
      </c>
    </row>
    <row r="117" s="2" customFormat="1" ht="26.4" customHeight="1">
      <c r="A117" s="41"/>
      <c r="B117" s="42"/>
      <c r="C117" s="207" t="s">
        <v>252</v>
      </c>
      <c r="D117" s="207" t="s">
        <v>166</v>
      </c>
      <c r="E117" s="208" t="s">
        <v>2593</v>
      </c>
      <c r="F117" s="209" t="s">
        <v>2594</v>
      </c>
      <c r="G117" s="210" t="s">
        <v>2579</v>
      </c>
      <c r="H117" s="211">
        <v>1</v>
      </c>
      <c r="I117" s="212"/>
      <c r="J117" s="213">
        <f>ROUND(I117*H117,2)</f>
        <v>0</v>
      </c>
      <c r="K117" s="209" t="s">
        <v>170</v>
      </c>
      <c r="L117" s="47"/>
      <c r="M117" s="214" t="s">
        <v>32</v>
      </c>
      <c r="N117" s="215" t="s">
        <v>47</v>
      </c>
      <c r="O117" s="87"/>
      <c r="P117" s="216">
        <f>O117*H117</f>
        <v>0</v>
      </c>
      <c r="Q117" s="216">
        <v>0</v>
      </c>
      <c r="R117" s="216">
        <f>Q117*H117</f>
        <v>0</v>
      </c>
      <c r="S117" s="216">
        <v>0</v>
      </c>
      <c r="T117" s="217">
        <f>S117*H117</f>
        <v>0</v>
      </c>
      <c r="U117" s="41"/>
      <c r="V117" s="41"/>
      <c r="W117" s="41"/>
      <c r="X117" s="41"/>
      <c r="Y117" s="41"/>
      <c r="Z117" s="41"/>
      <c r="AA117" s="41"/>
      <c r="AB117" s="41"/>
      <c r="AC117" s="41"/>
      <c r="AD117" s="41"/>
      <c r="AE117" s="41"/>
      <c r="AR117" s="218" t="s">
        <v>2570</v>
      </c>
      <c r="AT117" s="218" t="s">
        <v>166</v>
      </c>
      <c r="AU117" s="218" t="s">
        <v>86</v>
      </c>
      <c r="AY117" s="19" t="s">
        <v>164</v>
      </c>
      <c r="BE117" s="219">
        <f>IF(N117="základní",J117,0)</f>
        <v>0</v>
      </c>
      <c r="BF117" s="219">
        <f>IF(N117="snížená",J117,0)</f>
        <v>0</v>
      </c>
      <c r="BG117" s="219">
        <f>IF(N117="zákl. přenesená",J117,0)</f>
        <v>0</v>
      </c>
      <c r="BH117" s="219">
        <f>IF(N117="sníž. přenesená",J117,0)</f>
        <v>0</v>
      </c>
      <c r="BI117" s="219">
        <f>IF(N117="nulová",J117,0)</f>
        <v>0</v>
      </c>
      <c r="BJ117" s="19" t="s">
        <v>84</v>
      </c>
      <c r="BK117" s="219">
        <f>ROUND(I117*H117,2)</f>
        <v>0</v>
      </c>
      <c r="BL117" s="19" t="s">
        <v>2570</v>
      </c>
      <c r="BM117" s="218" t="s">
        <v>2595</v>
      </c>
    </row>
    <row r="118" s="2" customFormat="1">
      <c r="A118" s="41"/>
      <c r="B118" s="42"/>
      <c r="C118" s="43"/>
      <c r="D118" s="220" t="s">
        <v>173</v>
      </c>
      <c r="E118" s="43"/>
      <c r="F118" s="221" t="s">
        <v>2596</v>
      </c>
      <c r="G118" s="43"/>
      <c r="H118" s="43"/>
      <c r="I118" s="222"/>
      <c r="J118" s="43"/>
      <c r="K118" s="43"/>
      <c r="L118" s="47"/>
      <c r="M118" s="223"/>
      <c r="N118" s="224"/>
      <c r="O118" s="87"/>
      <c r="P118" s="87"/>
      <c r="Q118" s="87"/>
      <c r="R118" s="87"/>
      <c r="S118" s="87"/>
      <c r="T118" s="88"/>
      <c r="U118" s="41"/>
      <c r="V118" s="41"/>
      <c r="W118" s="41"/>
      <c r="X118" s="41"/>
      <c r="Y118" s="41"/>
      <c r="Z118" s="41"/>
      <c r="AA118" s="41"/>
      <c r="AB118" s="41"/>
      <c r="AC118" s="41"/>
      <c r="AD118" s="41"/>
      <c r="AE118" s="41"/>
      <c r="AT118" s="19" t="s">
        <v>173</v>
      </c>
      <c r="AU118" s="19" t="s">
        <v>86</v>
      </c>
    </row>
    <row r="119" s="12" customFormat="1" ht="22.8" customHeight="1">
      <c r="A119" s="12"/>
      <c r="B119" s="191"/>
      <c r="C119" s="192"/>
      <c r="D119" s="193" t="s">
        <v>75</v>
      </c>
      <c r="E119" s="205" t="s">
        <v>2597</v>
      </c>
      <c r="F119" s="205" t="s">
        <v>2598</v>
      </c>
      <c r="G119" s="192"/>
      <c r="H119" s="192"/>
      <c r="I119" s="195"/>
      <c r="J119" s="206">
        <f>BK119</f>
        <v>0</v>
      </c>
      <c r="K119" s="192"/>
      <c r="L119" s="197"/>
      <c r="M119" s="198"/>
      <c r="N119" s="199"/>
      <c r="O119" s="199"/>
      <c r="P119" s="200">
        <f>SUM(P120:P133)</f>
        <v>0</v>
      </c>
      <c r="Q119" s="199"/>
      <c r="R119" s="200">
        <f>SUM(R120:R133)</f>
        <v>0</v>
      </c>
      <c r="S119" s="199"/>
      <c r="T119" s="201">
        <f>SUM(T120:T133)</f>
        <v>0</v>
      </c>
      <c r="U119" s="12"/>
      <c r="V119" s="12"/>
      <c r="W119" s="12"/>
      <c r="X119" s="12"/>
      <c r="Y119" s="12"/>
      <c r="Z119" s="12"/>
      <c r="AA119" s="12"/>
      <c r="AB119" s="12"/>
      <c r="AC119" s="12"/>
      <c r="AD119" s="12"/>
      <c r="AE119" s="12"/>
      <c r="AR119" s="202" t="s">
        <v>195</v>
      </c>
      <c r="AT119" s="203" t="s">
        <v>75</v>
      </c>
      <c r="AU119" s="203" t="s">
        <v>84</v>
      </c>
      <c r="AY119" s="202" t="s">
        <v>164</v>
      </c>
      <c r="BK119" s="204">
        <f>SUM(BK120:BK133)</f>
        <v>0</v>
      </c>
    </row>
    <row r="120" s="2" customFormat="1" ht="16.5" customHeight="1">
      <c r="A120" s="41"/>
      <c r="B120" s="42"/>
      <c r="C120" s="207" t="s">
        <v>258</v>
      </c>
      <c r="D120" s="207" t="s">
        <v>166</v>
      </c>
      <c r="E120" s="208" t="s">
        <v>2599</v>
      </c>
      <c r="F120" s="209" t="s">
        <v>2598</v>
      </c>
      <c r="G120" s="210" t="s">
        <v>2579</v>
      </c>
      <c r="H120" s="211">
        <v>1</v>
      </c>
      <c r="I120" s="212"/>
      <c r="J120" s="213">
        <f>ROUND(I120*H120,2)</f>
        <v>0</v>
      </c>
      <c r="K120" s="209" t="s">
        <v>1429</v>
      </c>
      <c r="L120" s="47"/>
      <c r="M120" s="214" t="s">
        <v>32</v>
      </c>
      <c r="N120" s="215" t="s">
        <v>47</v>
      </c>
      <c r="O120" s="87"/>
      <c r="P120" s="216">
        <f>O120*H120</f>
        <v>0</v>
      </c>
      <c r="Q120" s="216">
        <v>0</v>
      </c>
      <c r="R120" s="216">
        <f>Q120*H120</f>
        <v>0</v>
      </c>
      <c r="S120" s="216">
        <v>0</v>
      </c>
      <c r="T120" s="217">
        <f>S120*H120</f>
        <v>0</v>
      </c>
      <c r="U120" s="41"/>
      <c r="V120" s="41"/>
      <c r="W120" s="41"/>
      <c r="X120" s="41"/>
      <c r="Y120" s="41"/>
      <c r="Z120" s="41"/>
      <c r="AA120" s="41"/>
      <c r="AB120" s="41"/>
      <c r="AC120" s="41"/>
      <c r="AD120" s="41"/>
      <c r="AE120" s="41"/>
      <c r="AR120" s="218" t="s">
        <v>2570</v>
      </c>
      <c r="AT120" s="218" t="s">
        <v>166</v>
      </c>
      <c r="AU120" s="218" t="s">
        <v>86</v>
      </c>
      <c r="AY120" s="19" t="s">
        <v>164</v>
      </c>
      <c r="BE120" s="219">
        <f>IF(N120="základní",J120,0)</f>
        <v>0</v>
      </c>
      <c r="BF120" s="219">
        <f>IF(N120="snížená",J120,0)</f>
        <v>0</v>
      </c>
      <c r="BG120" s="219">
        <f>IF(N120="zákl. přenesená",J120,0)</f>
        <v>0</v>
      </c>
      <c r="BH120" s="219">
        <f>IF(N120="sníž. přenesená",J120,0)</f>
        <v>0</v>
      </c>
      <c r="BI120" s="219">
        <f>IF(N120="nulová",J120,0)</f>
        <v>0</v>
      </c>
      <c r="BJ120" s="19" t="s">
        <v>84</v>
      </c>
      <c r="BK120" s="219">
        <f>ROUND(I120*H120,2)</f>
        <v>0</v>
      </c>
      <c r="BL120" s="19" t="s">
        <v>2570</v>
      </c>
      <c r="BM120" s="218" t="s">
        <v>2600</v>
      </c>
    </row>
    <row r="121" s="2" customFormat="1">
      <c r="A121" s="41"/>
      <c r="B121" s="42"/>
      <c r="C121" s="43"/>
      <c r="D121" s="220" t="s">
        <v>173</v>
      </c>
      <c r="E121" s="43"/>
      <c r="F121" s="221" t="s">
        <v>2601</v>
      </c>
      <c r="G121" s="43"/>
      <c r="H121" s="43"/>
      <c r="I121" s="222"/>
      <c r="J121" s="43"/>
      <c r="K121" s="43"/>
      <c r="L121" s="47"/>
      <c r="M121" s="223"/>
      <c r="N121" s="224"/>
      <c r="O121" s="87"/>
      <c r="P121" s="87"/>
      <c r="Q121" s="87"/>
      <c r="R121" s="87"/>
      <c r="S121" s="87"/>
      <c r="T121" s="88"/>
      <c r="U121" s="41"/>
      <c r="V121" s="41"/>
      <c r="W121" s="41"/>
      <c r="X121" s="41"/>
      <c r="Y121" s="41"/>
      <c r="Z121" s="41"/>
      <c r="AA121" s="41"/>
      <c r="AB121" s="41"/>
      <c r="AC121" s="41"/>
      <c r="AD121" s="41"/>
      <c r="AE121" s="41"/>
      <c r="AT121" s="19" t="s">
        <v>173</v>
      </c>
      <c r="AU121" s="19" t="s">
        <v>86</v>
      </c>
    </row>
    <row r="122" s="2" customFormat="1">
      <c r="A122" s="41"/>
      <c r="B122" s="42"/>
      <c r="C122" s="43"/>
      <c r="D122" s="227" t="s">
        <v>592</v>
      </c>
      <c r="E122" s="43"/>
      <c r="F122" s="268" t="s">
        <v>2602</v>
      </c>
      <c r="G122" s="43"/>
      <c r="H122" s="43"/>
      <c r="I122" s="222"/>
      <c r="J122" s="43"/>
      <c r="K122" s="43"/>
      <c r="L122" s="47"/>
      <c r="M122" s="223"/>
      <c r="N122" s="224"/>
      <c r="O122" s="87"/>
      <c r="P122" s="87"/>
      <c r="Q122" s="87"/>
      <c r="R122" s="87"/>
      <c r="S122" s="87"/>
      <c r="T122" s="88"/>
      <c r="U122" s="41"/>
      <c r="V122" s="41"/>
      <c r="W122" s="41"/>
      <c r="X122" s="41"/>
      <c r="Y122" s="41"/>
      <c r="Z122" s="41"/>
      <c r="AA122" s="41"/>
      <c r="AB122" s="41"/>
      <c r="AC122" s="41"/>
      <c r="AD122" s="41"/>
      <c r="AE122" s="41"/>
      <c r="AT122" s="19" t="s">
        <v>592</v>
      </c>
      <c r="AU122" s="19" t="s">
        <v>86</v>
      </c>
    </row>
    <row r="123" s="2" customFormat="1" ht="16.5" customHeight="1">
      <c r="A123" s="41"/>
      <c r="B123" s="42"/>
      <c r="C123" s="207" t="s">
        <v>265</v>
      </c>
      <c r="D123" s="207" t="s">
        <v>166</v>
      </c>
      <c r="E123" s="208" t="s">
        <v>2603</v>
      </c>
      <c r="F123" s="209" t="s">
        <v>2604</v>
      </c>
      <c r="G123" s="210" t="s">
        <v>2579</v>
      </c>
      <c r="H123" s="211">
        <v>1</v>
      </c>
      <c r="I123" s="212"/>
      <c r="J123" s="213">
        <f>ROUND(I123*H123,2)</f>
        <v>0</v>
      </c>
      <c r="K123" s="209" t="s">
        <v>1429</v>
      </c>
      <c r="L123" s="47"/>
      <c r="M123" s="214" t="s">
        <v>32</v>
      </c>
      <c r="N123" s="215" t="s">
        <v>47</v>
      </c>
      <c r="O123" s="87"/>
      <c r="P123" s="216">
        <f>O123*H123</f>
        <v>0</v>
      </c>
      <c r="Q123" s="216">
        <v>0</v>
      </c>
      <c r="R123" s="216">
        <f>Q123*H123</f>
        <v>0</v>
      </c>
      <c r="S123" s="216">
        <v>0</v>
      </c>
      <c r="T123" s="217">
        <f>S123*H123</f>
        <v>0</v>
      </c>
      <c r="U123" s="41"/>
      <c r="V123" s="41"/>
      <c r="W123" s="41"/>
      <c r="X123" s="41"/>
      <c r="Y123" s="41"/>
      <c r="Z123" s="41"/>
      <c r="AA123" s="41"/>
      <c r="AB123" s="41"/>
      <c r="AC123" s="41"/>
      <c r="AD123" s="41"/>
      <c r="AE123" s="41"/>
      <c r="AR123" s="218" t="s">
        <v>2570</v>
      </c>
      <c r="AT123" s="218" t="s">
        <v>166</v>
      </c>
      <c r="AU123" s="218" t="s">
        <v>86</v>
      </c>
      <c r="AY123" s="19" t="s">
        <v>164</v>
      </c>
      <c r="BE123" s="219">
        <f>IF(N123="základní",J123,0)</f>
        <v>0</v>
      </c>
      <c r="BF123" s="219">
        <f>IF(N123="snížená",J123,0)</f>
        <v>0</v>
      </c>
      <c r="BG123" s="219">
        <f>IF(N123="zákl. přenesená",J123,0)</f>
        <v>0</v>
      </c>
      <c r="BH123" s="219">
        <f>IF(N123="sníž. přenesená",J123,0)</f>
        <v>0</v>
      </c>
      <c r="BI123" s="219">
        <f>IF(N123="nulová",J123,0)</f>
        <v>0</v>
      </c>
      <c r="BJ123" s="19" t="s">
        <v>84</v>
      </c>
      <c r="BK123" s="219">
        <f>ROUND(I123*H123,2)</f>
        <v>0</v>
      </c>
      <c r="BL123" s="19" t="s">
        <v>2570</v>
      </c>
      <c r="BM123" s="218" t="s">
        <v>2605</v>
      </c>
    </row>
    <row r="124" s="2" customFormat="1">
      <c r="A124" s="41"/>
      <c r="B124" s="42"/>
      <c r="C124" s="43"/>
      <c r="D124" s="220" t="s">
        <v>173</v>
      </c>
      <c r="E124" s="43"/>
      <c r="F124" s="221" t="s">
        <v>2606</v>
      </c>
      <c r="G124" s="43"/>
      <c r="H124" s="43"/>
      <c r="I124" s="222"/>
      <c r="J124" s="43"/>
      <c r="K124" s="43"/>
      <c r="L124" s="47"/>
      <c r="M124" s="223"/>
      <c r="N124" s="224"/>
      <c r="O124" s="87"/>
      <c r="P124" s="87"/>
      <c r="Q124" s="87"/>
      <c r="R124" s="87"/>
      <c r="S124" s="87"/>
      <c r="T124" s="88"/>
      <c r="U124" s="41"/>
      <c r="V124" s="41"/>
      <c r="W124" s="41"/>
      <c r="X124" s="41"/>
      <c r="Y124" s="41"/>
      <c r="Z124" s="41"/>
      <c r="AA124" s="41"/>
      <c r="AB124" s="41"/>
      <c r="AC124" s="41"/>
      <c r="AD124" s="41"/>
      <c r="AE124" s="41"/>
      <c r="AT124" s="19" t="s">
        <v>173</v>
      </c>
      <c r="AU124" s="19" t="s">
        <v>86</v>
      </c>
    </row>
    <row r="125" s="2" customFormat="1">
      <c r="A125" s="41"/>
      <c r="B125" s="42"/>
      <c r="C125" s="43"/>
      <c r="D125" s="227" t="s">
        <v>592</v>
      </c>
      <c r="E125" s="43"/>
      <c r="F125" s="268" t="s">
        <v>2607</v>
      </c>
      <c r="G125" s="43"/>
      <c r="H125" s="43"/>
      <c r="I125" s="222"/>
      <c r="J125" s="43"/>
      <c r="K125" s="43"/>
      <c r="L125" s="47"/>
      <c r="M125" s="223"/>
      <c r="N125" s="224"/>
      <c r="O125" s="87"/>
      <c r="P125" s="87"/>
      <c r="Q125" s="87"/>
      <c r="R125" s="87"/>
      <c r="S125" s="87"/>
      <c r="T125" s="88"/>
      <c r="U125" s="41"/>
      <c r="V125" s="41"/>
      <c r="W125" s="41"/>
      <c r="X125" s="41"/>
      <c r="Y125" s="41"/>
      <c r="Z125" s="41"/>
      <c r="AA125" s="41"/>
      <c r="AB125" s="41"/>
      <c r="AC125" s="41"/>
      <c r="AD125" s="41"/>
      <c r="AE125" s="41"/>
      <c r="AT125" s="19" t="s">
        <v>592</v>
      </c>
      <c r="AU125" s="19" t="s">
        <v>86</v>
      </c>
    </row>
    <row r="126" s="2" customFormat="1" ht="16.5" customHeight="1">
      <c r="A126" s="41"/>
      <c r="B126" s="42"/>
      <c r="C126" s="207" t="s">
        <v>272</v>
      </c>
      <c r="D126" s="207" t="s">
        <v>166</v>
      </c>
      <c r="E126" s="208" t="s">
        <v>2608</v>
      </c>
      <c r="F126" s="209" t="s">
        <v>2609</v>
      </c>
      <c r="G126" s="210" t="s">
        <v>2579</v>
      </c>
      <c r="H126" s="211">
        <v>1</v>
      </c>
      <c r="I126" s="212"/>
      <c r="J126" s="213">
        <f>ROUND(I126*H126,2)</f>
        <v>0</v>
      </c>
      <c r="K126" s="209" t="s">
        <v>1429</v>
      </c>
      <c r="L126" s="47"/>
      <c r="M126" s="214" t="s">
        <v>32</v>
      </c>
      <c r="N126" s="215" t="s">
        <v>47</v>
      </c>
      <c r="O126" s="87"/>
      <c r="P126" s="216">
        <f>O126*H126</f>
        <v>0</v>
      </c>
      <c r="Q126" s="216">
        <v>0</v>
      </c>
      <c r="R126" s="216">
        <f>Q126*H126</f>
        <v>0</v>
      </c>
      <c r="S126" s="216">
        <v>0</v>
      </c>
      <c r="T126" s="217">
        <f>S126*H126</f>
        <v>0</v>
      </c>
      <c r="U126" s="41"/>
      <c r="V126" s="41"/>
      <c r="W126" s="41"/>
      <c r="X126" s="41"/>
      <c r="Y126" s="41"/>
      <c r="Z126" s="41"/>
      <c r="AA126" s="41"/>
      <c r="AB126" s="41"/>
      <c r="AC126" s="41"/>
      <c r="AD126" s="41"/>
      <c r="AE126" s="41"/>
      <c r="AR126" s="218" t="s">
        <v>2570</v>
      </c>
      <c r="AT126" s="218" t="s">
        <v>166</v>
      </c>
      <c r="AU126" s="218" t="s">
        <v>86</v>
      </c>
      <c r="AY126" s="19" t="s">
        <v>164</v>
      </c>
      <c r="BE126" s="219">
        <f>IF(N126="základní",J126,0)</f>
        <v>0</v>
      </c>
      <c r="BF126" s="219">
        <f>IF(N126="snížená",J126,0)</f>
        <v>0</v>
      </c>
      <c r="BG126" s="219">
        <f>IF(N126="zákl. přenesená",J126,0)</f>
        <v>0</v>
      </c>
      <c r="BH126" s="219">
        <f>IF(N126="sníž. přenesená",J126,0)</f>
        <v>0</v>
      </c>
      <c r="BI126" s="219">
        <f>IF(N126="nulová",J126,0)</f>
        <v>0</v>
      </c>
      <c r="BJ126" s="19" t="s">
        <v>84</v>
      </c>
      <c r="BK126" s="219">
        <f>ROUND(I126*H126,2)</f>
        <v>0</v>
      </c>
      <c r="BL126" s="19" t="s">
        <v>2570</v>
      </c>
      <c r="BM126" s="218" t="s">
        <v>2610</v>
      </c>
    </row>
    <row r="127" s="2" customFormat="1">
      <c r="A127" s="41"/>
      <c r="B127" s="42"/>
      <c r="C127" s="43"/>
      <c r="D127" s="220" t="s">
        <v>173</v>
      </c>
      <c r="E127" s="43"/>
      <c r="F127" s="221" t="s">
        <v>2611</v>
      </c>
      <c r="G127" s="43"/>
      <c r="H127" s="43"/>
      <c r="I127" s="222"/>
      <c r="J127" s="43"/>
      <c r="K127" s="43"/>
      <c r="L127" s="47"/>
      <c r="M127" s="223"/>
      <c r="N127" s="224"/>
      <c r="O127" s="87"/>
      <c r="P127" s="87"/>
      <c r="Q127" s="87"/>
      <c r="R127" s="87"/>
      <c r="S127" s="87"/>
      <c r="T127" s="88"/>
      <c r="U127" s="41"/>
      <c r="V127" s="41"/>
      <c r="W127" s="41"/>
      <c r="X127" s="41"/>
      <c r="Y127" s="41"/>
      <c r="Z127" s="41"/>
      <c r="AA127" s="41"/>
      <c r="AB127" s="41"/>
      <c r="AC127" s="41"/>
      <c r="AD127" s="41"/>
      <c r="AE127" s="41"/>
      <c r="AT127" s="19" t="s">
        <v>173</v>
      </c>
      <c r="AU127" s="19" t="s">
        <v>86</v>
      </c>
    </row>
    <row r="128" s="2" customFormat="1">
      <c r="A128" s="41"/>
      <c r="B128" s="42"/>
      <c r="C128" s="43"/>
      <c r="D128" s="227" t="s">
        <v>592</v>
      </c>
      <c r="E128" s="43"/>
      <c r="F128" s="268" t="s">
        <v>2612</v>
      </c>
      <c r="G128" s="43"/>
      <c r="H128" s="43"/>
      <c r="I128" s="222"/>
      <c r="J128" s="43"/>
      <c r="K128" s="43"/>
      <c r="L128" s="47"/>
      <c r="M128" s="223"/>
      <c r="N128" s="224"/>
      <c r="O128" s="87"/>
      <c r="P128" s="87"/>
      <c r="Q128" s="87"/>
      <c r="R128" s="87"/>
      <c r="S128" s="87"/>
      <c r="T128" s="88"/>
      <c r="U128" s="41"/>
      <c r="V128" s="41"/>
      <c r="W128" s="41"/>
      <c r="X128" s="41"/>
      <c r="Y128" s="41"/>
      <c r="Z128" s="41"/>
      <c r="AA128" s="41"/>
      <c r="AB128" s="41"/>
      <c r="AC128" s="41"/>
      <c r="AD128" s="41"/>
      <c r="AE128" s="41"/>
      <c r="AT128" s="19" t="s">
        <v>592</v>
      </c>
      <c r="AU128" s="19" t="s">
        <v>86</v>
      </c>
    </row>
    <row r="129" s="2" customFormat="1" ht="16.5" customHeight="1">
      <c r="A129" s="41"/>
      <c r="B129" s="42"/>
      <c r="C129" s="207" t="s">
        <v>284</v>
      </c>
      <c r="D129" s="207" t="s">
        <v>166</v>
      </c>
      <c r="E129" s="208" t="s">
        <v>2613</v>
      </c>
      <c r="F129" s="209" t="s">
        <v>2614</v>
      </c>
      <c r="G129" s="210" t="s">
        <v>1597</v>
      </c>
      <c r="H129" s="211">
        <v>1</v>
      </c>
      <c r="I129" s="212"/>
      <c r="J129" s="213">
        <f>ROUND(I129*H129,2)</f>
        <v>0</v>
      </c>
      <c r="K129" s="209" t="s">
        <v>1429</v>
      </c>
      <c r="L129" s="47"/>
      <c r="M129" s="214" t="s">
        <v>32</v>
      </c>
      <c r="N129" s="215" t="s">
        <v>47</v>
      </c>
      <c r="O129" s="87"/>
      <c r="P129" s="216">
        <f>O129*H129</f>
        <v>0</v>
      </c>
      <c r="Q129" s="216">
        <v>0</v>
      </c>
      <c r="R129" s="216">
        <f>Q129*H129</f>
        <v>0</v>
      </c>
      <c r="S129" s="216">
        <v>0</v>
      </c>
      <c r="T129" s="217">
        <f>S129*H129</f>
        <v>0</v>
      </c>
      <c r="U129" s="41"/>
      <c r="V129" s="41"/>
      <c r="W129" s="41"/>
      <c r="X129" s="41"/>
      <c r="Y129" s="41"/>
      <c r="Z129" s="41"/>
      <c r="AA129" s="41"/>
      <c r="AB129" s="41"/>
      <c r="AC129" s="41"/>
      <c r="AD129" s="41"/>
      <c r="AE129" s="41"/>
      <c r="AR129" s="218" t="s">
        <v>2570</v>
      </c>
      <c r="AT129" s="218" t="s">
        <v>166</v>
      </c>
      <c r="AU129" s="218" t="s">
        <v>86</v>
      </c>
      <c r="AY129" s="19" t="s">
        <v>164</v>
      </c>
      <c r="BE129" s="219">
        <f>IF(N129="základní",J129,0)</f>
        <v>0</v>
      </c>
      <c r="BF129" s="219">
        <f>IF(N129="snížená",J129,0)</f>
        <v>0</v>
      </c>
      <c r="BG129" s="219">
        <f>IF(N129="zákl. přenesená",J129,0)</f>
        <v>0</v>
      </c>
      <c r="BH129" s="219">
        <f>IF(N129="sníž. přenesená",J129,0)</f>
        <v>0</v>
      </c>
      <c r="BI129" s="219">
        <f>IF(N129="nulová",J129,0)</f>
        <v>0</v>
      </c>
      <c r="BJ129" s="19" t="s">
        <v>84</v>
      </c>
      <c r="BK129" s="219">
        <f>ROUND(I129*H129,2)</f>
        <v>0</v>
      </c>
      <c r="BL129" s="19" t="s">
        <v>2570</v>
      </c>
      <c r="BM129" s="218" t="s">
        <v>2615</v>
      </c>
    </row>
    <row r="130" s="2" customFormat="1">
      <c r="A130" s="41"/>
      <c r="B130" s="42"/>
      <c r="C130" s="43"/>
      <c r="D130" s="220" t="s">
        <v>173</v>
      </c>
      <c r="E130" s="43"/>
      <c r="F130" s="221" t="s">
        <v>2616</v>
      </c>
      <c r="G130" s="43"/>
      <c r="H130" s="43"/>
      <c r="I130" s="222"/>
      <c r="J130" s="43"/>
      <c r="K130" s="43"/>
      <c r="L130" s="47"/>
      <c r="M130" s="223"/>
      <c r="N130" s="224"/>
      <c r="O130" s="87"/>
      <c r="P130" s="87"/>
      <c r="Q130" s="87"/>
      <c r="R130" s="87"/>
      <c r="S130" s="87"/>
      <c r="T130" s="88"/>
      <c r="U130" s="41"/>
      <c r="V130" s="41"/>
      <c r="W130" s="41"/>
      <c r="X130" s="41"/>
      <c r="Y130" s="41"/>
      <c r="Z130" s="41"/>
      <c r="AA130" s="41"/>
      <c r="AB130" s="41"/>
      <c r="AC130" s="41"/>
      <c r="AD130" s="41"/>
      <c r="AE130" s="41"/>
      <c r="AT130" s="19" t="s">
        <v>173</v>
      </c>
      <c r="AU130" s="19" t="s">
        <v>86</v>
      </c>
    </row>
    <row r="131" s="2" customFormat="1" ht="16.5" customHeight="1">
      <c r="A131" s="41"/>
      <c r="B131" s="42"/>
      <c r="C131" s="207" t="s">
        <v>289</v>
      </c>
      <c r="D131" s="207" t="s">
        <v>166</v>
      </c>
      <c r="E131" s="208" t="s">
        <v>2617</v>
      </c>
      <c r="F131" s="209" t="s">
        <v>2618</v>
      </c>
      <c r="G131" s="210" t="s">
        <v>2579</v>
      </c>
      <c r="H131" s="211">
        <v>1</v>
      </c>
      <c r="I131" s="212"/>
      <c r="J131" s="213">
        <f>ROUND(I131*H131,2)</f>
        <v>0</v>
      </c>
      <c r="K131" s="209" t="s">
        <v>1429</v>
      </c>
      <c r="L131" s="47"/>
      <c r="M131" s="214" t="s">
        <v>32</v>
      </c>
      <c r="N131" s="215" t="s">
        <v>47</v>
      </c>
      <c r="O131" s="87"/>
      <c r="P131" s="216">
        <f>O131*H131</f>
        <v>0</v>
      </c>
      <c r="Q131" s="216">
        <v>0</v>
      </c>
      <c r="R131" s="216">
        <f>Q131*H131</f>
        <v>0</v>
      </c>
      <c r="S131" s="216">
        <v>0</v>
      </c>
      <c r="T131" s="217">
        <f>S131*H131</f>
        <v>0</v>
      </c>
      <c r="U131" s="41"/>
      <c r="V131" s="41"/>
      <c r="W131" s="41"/>
      <c r="X131" s="41"/>
      <c r="Y131" s="41"/>
      <c r="Z131" s="41"/>
      <c r="AA131" s="41"/>
      <c r="AB131" s="41"/>
      <c r="AC131" s="41"/>
      <c r="AD131" s="41"/>
      <c r="AE131" s="41"/>
      <c r="AR131" s="218" t="s">
        <v>2570</v>
      </c>
      <c r="AT131" s="218" t="s">
        <v>166</v>
      </c>
      <c r="AU131" s="218" t="s">
        <v>86</v>
      </c>
      <c r="AY131" s="19" t="s">
        <v>164</v>
      </c>
      <c r="BE131" s="219">
        <f>IF(N131="základní",J131,0)</f>
        <v>0</v>
      </c>
      <c r="BF131" s="219">
        <f>IF(N131="snížená",J131,0)</f>
        <v>0</v>
      </c>
      <c r="BG131" s="219">
        <f>IF(N131="zákl. přenesená",J131,0)</f>
        <v>0</v>
      </c>
      <c r="BH131" s="219">
        <f>IF(N131="sníž. přenesená",J131,0)</f>
        <v>0</v>
      </c>
      <c r="BI131" s="219">
        <f>IF(N131="nulová",J131,0)</f>
        <v>0</v>
      </c>
      <c r="BJ131" s="19" t="s">
        <v>84</v>
      </c>
      <c r="BK131" s="219">
        <f>ROUND(I131*H131,2)</f>
        <v>0</v>
      </c>
      <c r="BL131" s="19" t="s">
        <v>2570</v>
      </c>
      <c r="BM131" s="218" t="s">
        <v>2619</v>
      </c>
    </row>
    <row r="132" s="2" customFormat="1">
      <c r="A132" s="41"/>
      <c r="B132" s="42"/>
      <c r="C132" s="43"/>
      <c r="D132" s="220" t="s">
        <v>173</v>
      </c>
      <c r="E132" s="43"/>
      <c r="F132" s="221" t="s">
        <v>2620</v>
      </c>
      <c r="G132" s="43"/>
      <c r="H132" s="43"/>
      <c r="I132" s="222"/>
      <c r="J132" s="43"/>
      <c r="K132" s="43"/>
      <c r="L132" s="47"/>
      <c r="M132" s="223"/>
      <c r="N132" s="224"/>
      <c r="O132" s="87"/>
      <c r="P132" s="87"/>
      <c r="Q132" s="87"/>
      <c r="R132" s="87"/>
      <c r="S132" s="87"/>
      <c r="T132" s="88"/>
      <c r="U132" s="41"/>
      <c r="V132" s="41"/>
      <c r="W132" s="41"/>
      <c r="X132" s="41"/>
      <c r="Y132" s="41"/>
      <c r="Z132" s="41"/>
      <c r="AA132" s="41"/>
      <c r="AB132" s="41"/>
      <c r="AC132" s="41"/>
      <c r="AD132" s="41"/>
      <c r="AE132" s="41"/>
      <c r="AT132" s="19" t="s">
        <v>173</v>
      </c>
      <c r="AU132" s="19" t="s">
        <v>86</v>
      </c>
    </row>
    <row r="133" s="2" customFormat="1">
      <c r="A133" s="41"/>
      <c r="B133" s="42"/>
      <c r="C133" s="43"/>
      <c r="D133" s="227" t="s">
        <v>592</v>
      </c>
      <c r="E133" s="43"/>
      <c r="F133" s="268" t="s">
        <v>2621</v>
      </c>
      <c r="G133" s="43"/>
      <c r="H133" s="43"/>
      <c r="I133" s="222"/>
      <c r="J133" s="43"/>
      <c r="K133" s="43"/>
      <c r="L133" s="47"/>
      <c r="M133" s="223"/>
      <c r="N133" s="224"/>
      <c r="O133" s="87"/>
      <c r="P133" s="87"/>
      <c r="Q133" s="87"/>
      <c r="R133" s="87"/>
      <c r="S133" s="87"/>
      <c r="T133" s="88"/>
      <c r="U133" s="41"/>
      <c r="V133" s="41"/>
      <c r="W133" s="41"/>
      <c r="X133" s="41"/>
      <c r="Y133" s="41"/>
      <c r="Z133" s="41"/>
      <c r="AA133" s="41"/>
      <c r="AB133" s="41"/>
      <c r="AC133" s="41"/>
      <c r="AD133" s="41"/>
      <c r="AE133" s="41"/>
      <c r="AT133" s="19" t="s">
        <v>592</v>
      </c>
      <c r="AU133" s="19" t="s">
        <v>86</v>
      </c>
    </row>
    <row r="134" s="12" customFormat="1" ht="22.8" customHeight="1">
      <c r="A134" s="12"/>
      <c r="B134" s="191"/>
      <c r="C134" s="192"/>
      <c r="D134" s="193" t="s">
        <v>75</v>
      </c>
      <c r="E134" s="205" t="s">
        <v>2622</v>
      </c>
      <c r="F134" s="205" t="s">
        <v>2623</v>
      </c>
      <c r="G134" s="192"/>
      <c r="H134" s="192"/>
      <c r="I134" s="195"/>
      <c r="J134" s="206">
        <f>BK134</f>
        <v>0</v>
      </c>
      <c r="K134" s="192"/>
      <c r="L134" s="197"/>
      <c r="M134" s="198"/>
      <c r="N134" s="199"/>
      <c r="O134" s="199"/>
      <c r="P134" s="200">
        <f>SUM(P135:P136)</f>
        <v>0</v>
      </c>
      <c r="Q134" s="199"/>
      <c r="R134" s="200">
        <f>SUM(R135:R136)</f>
        <v>0</v>
      </c>
      <c r="S134" s="199"/>
      <c r="T134" s="201">
        <f>SUM(T135:T136)</f>
        <v>0</v>
      </c>
      <c r="U134" s="12"/>
      <c r="V134" s="12"/>
      <c r="W134" s="12"/>
      <c r="X134" s="12"/>
      <c r="Y134" s="12"/>
      <c r="Z134" s="12"/>
      <c r="AA134" s="12"/>
      <c r="AB134" s="12"/>
      <c r="AC134" s="12"/>
      <c r="AD134" s="12"/>
      <c r="AE134" s="12"/>
      <c r="AR134" s="202" t="s">
        <v>195</v>
      </c>
      <c r="AT134" s="203" t="s">
        <v>75</v>
      </c>
      <c r="AU134" s="203" t="s">
        <v>84</v>
      </c>
      <c r="AY134" s="202" t="s">
        <v>164</v>
      </c>
      <c r="BK134" s="204">
        <f>SUM(BK135:BK136)</f>
        <v>0</v>
      </c>
    </row>
    <row r="135" s="2" customFormat="1" ht="16.5" customHeight="1">
      <c r="A135" s="41"/>
      <c r="B135" s="42"/>
      <c r="C135" s="207" t="s">
        <v>295</v>
      </c>
      <c r="D135" s="207" t="s">
        <v>166</v>
      </c>
      <c r="E135" s="208" t="s">
        <v>2624</v>
      </c>
      <c r="F135" s="209" t="s">
        <v>2623</v>
      </c>
      <c r="G135" s="210" t="s">
        <v>2579</v>
      </c>
      <c r="H135" s="211">
        <v>1</v>
      </c>
      <c r="I135" s="212"/>
      <c r="J135" s="213">
        <f>ROUND(I135*H135,2)</f>
        <v>0</v>
      </c>
      <c r="K135" s="209" t="s">
        <v>1429</v>
      </c>
      <c r="L135" s="47"/>
      <c r="M135" s="214" t="s">
        <v>32</v>
      </c>
      <c r="N135" s="215" t="s">
        <v>47</v>
      </c>
      <c r="O135" s="87"/>
      <c r="P135" s="216">
        <f>O135*H135</f>
        <v>0</v>
      </c>
      <c r="Q135" s="216">
        <v>0</v>
      </c>
      <c r="R135" s="216">
        <f>Q135*H135</f>
        <v>0</v>
      </c>
      <c r="S135" s="216">
        <v>0</v>
      </c>
      <c r="T135" s="217">
        <f>S135*H135</f>
        <v>0</v>
      </c>
      <c r="U135" s="41"/>
      <c r="V135" s="41"/>
      <c r="W135" s="41"/>
      <c r="X135" s="41"/>
      <c r="Y135" s="41"/>
      <c r="Z135" s="41"/>
      <c r="AA135" s="41"/>
      <c r="AB135" s="41"/>
      <c r="AC135" s="41"/>
      <c r="AD135" s="41"/>
      <c r="AE135" s="41"/>
      <c r="AR135" s="218" t="s">
        <v>2570</v>
      </c>
      <c r="AT135" s="218" t="s">
        <v>166</v>
      </c>
      <c r="AU135" s="218" t="s">
        <v>86</v>
      </c>
      <c r="AY135" s="19" t="s">
        <v>164</v>
      </c>
      <c r="BE135" s="219">
        <f>IF(N135="základní",J135,0)</f>
        <v>0</v>
      </c>
      <c r="BF135" s="219">
        <f>IF(N135="snížená",J135,0)</f>
        <v>0</v>
      </c>
      <c r="BG135" s="219">
        <f>IF(N135="zákl. přenesená",J135,0)</f>
        <v>0</v>
      </c>
      <c r="BH135" s="219">
        <f>IF(N135="sníž. přenesená",J135,0)</f>
        <v>0</v>
      </c>
      <c r="BI135" s="219">
        <f>IF(N135="nulová",J135,0)</f>
        <v>0</v>
      </c>
      <c r="BJ135" s="19" t="s">
        <v>84</v>
      </c>
      <c r="BK135" s="219">
        <f>ROUND(I135*H135,2)</f>
        <v>0</v>
      </c>
      <c r="BL135" s="19" t="s">
        <v>2570</v>
      </c>
      <c r="BM135" s="218" t="s">
        <v>2625</v>
      </c>
    </row>
    <row r="136" s="2" customFormat="1">
      <c r="A136" s="41"/>
      <c r="B136" s="42"/>
      <c r="C136" s="43"/>
      <c r="D136" s="220" t="s">
        <v>173</v>
      </c>
      <c r="E136" s="43"/>
      <c r="F136" s="221" t="s">
        <v>2626</v>
      </c>
      <c r="G136" s="43"/>
      <c r="H136" s="43"/>
      <c r="I136" s="222"/>
      <c r="J136" s="43"/>
      <c r="K136" s="43"/>
      <c r="L136" s="47"/>
      <c r="M136" s="223"/>
      <c r="N136" s="224"/>
      <c r="O136" s="87"/>
      <c r="P136" s="87"/>
      <c r="Q136" s="87"/>
      <c r="R136" s="87"/>
      <c r="S136" s="87"/>
      <c r="T136" s="88"/>
      <c r="U136" s="41"/>
      <c r="V136" s="41"/>
      <c r="W136" s="41"/>
      <c r="X136" s="41"/>
      <c r="Y136" s="41"/>
      <c r="Z136" s="41"/>
      <c r="AA136" s="41"/>
      <c r="AB136" s="41"/>
      <c r="AC136" s="41"/>
      <c r="AD136" s="41"/>
      <c r="AE136" s="41"/>
      <c r="AT136" s="19" t="s">
        <v>173</v>
      </c>
      <c r="AU136" s="19" t="s">
        <v>86</v>
      </c>
    </row>
    <row r="137" s="12" customFormat="1" ht="22.8" customHeight="1">
      <c r="A137" s="12"/>
      <c r="B137" s="191"/>
      <c r="C137" s="192"/>
      <c r="D137" s="193" t="s">
        <v>75</v>
      </c>
      <c r="E137" s="205" t="s">
        <v>1529</v>
      </c>
      <c r="F137" s="205" t="s">
        <v>1530</v>
      </c>
      <c r="G137" s="192"/>
      <c r="H137" s="192"/>
      <c r="I137" s="195"/>
      <c r="J137" s="206">
        <f>BK137</f>
        <v>0</v>
      </c>
      <c r="K137" s="192"/>
      <c r="L137" s="197"/>
      <c r="M137" s="198"/>
      <c r="N137" s="199"/>
      <c r="O137" s="199"/>
      <c r="P137" s="200">
        <f>SUM(P138:P148)</f>
        <v>0</v>
      </c>
      <c r="Q137" s="199"/>
      <c r="R137" s="200">
        <f>SUM(R138:R148)</f>
        <v>0</v>
      </c>
      <c r="S137" s="199"/>
      <c r="T137" s="201">
        <f>SUM(T138:T148)</f>
        <v>0</v>
      </c>
      <c r="U137" s="12"/>
      <c r="V137" s="12"/>
      <c r="W137" s="12"/>
      <c r="X137" s="12"/>
      <c r="Y137" s="12"/>
      <c r="Z137" s="12"/>
      <c r="AA137" s="12"/>
      <c r="AB137" s="12"/>
      <c r="AC137" s="12"/>
      <c r="AD137" s="12"/>
      <c r="AE137" s="12"/>
      <c r="AR137" s="202" t="s">
        <v>195</v>
      </c>
      <c r="AT137" s="203" t="s">
        <v>75</v>
      </c>
      <c r="AU137" s="203" t="s">
        <v>84</v>
      </c>
      <c r="AY137" s="202" t="s">
        <v>164</v>
      </c>
      <c r="BK137" s="204">
        <f>SUM(BK138:BK148)</f>
        <v>0</v>
      </c>
    </row>
    <row r="138" s="2" customFormat="1" ht="16.5" customHeight="1">
      <c r="A138" s="41"/>
      <c r="B138" s="42"/>
      <c r="C138" s="207" t="s">
        <v>301</v>
      </c>
      <c r="D138" s="207" t="s">
        <v>166</v>
      </c>
      <c r="E138" s="208" t="s">
        <v>2627</v>
      </c>
      <c r="F138" s="209" t="s">
        <v>2628</v>
      </c>
      <c r="G138" s="210" t="s">
        <v>2579</v>
      </c>
      <c r="H138" s="211">
        <v>1</v>
      </c>
      <c r="I138" s="212"/>
      <c r="J138" s="213">
        <f>ROUND(I138*H138,2)</f>
        <v>0</v>
      </c>
      <c r="K138" s="209" t="s">
        <v>2629</v>
      </c>
      <c r="L138" s="47"/>
      <c r="M138" s="214" t="s">
        <v>32</v>
      </c>
      <c r="N138" s="215" t="s">
        <v>47</v>
      </c>
      <c r="O138" s="87"/>
      <c r="P138" s="216">
        <f>O138*H138</f>
        <v>0</v>
      </c>
      <c r="Q138" s="216">
        <v>0</v>
      </c>
      <c r="R138" s="216">
        <f>Q138*H138</f>
        <v>0</v>
      </c>
      <c r="S138" s="216">
        <v>0</v>
      </c>
      <c r="T138" s="217">
        <f>S138*H138</f>
        <v>0</v>
      </c>
      <c r="U138" s="41"/>
      <c r="V138" s="41"/>
      <c r="W138" s="41"/>
      <c r="X138" s="41"/>
      <c r="Y138" s="41"/>
      <c r="Z138" s="41"/>
      <c r="AA138" s="41"/>
      <c r="AB138" s="41"/>
      <c r="AC138" s="41"/>
      <c r="AD138" s="41"/>
      <c r="AE138" s="41"/>
      <c r="AR138" s="218" t="s">
        <v>2570</v>
      </c>
      <c r="AT138" s="218" t="s">
        <v>166</v>
      </c>
      <c r="AU138" s="218" t="s">
        <v>86</v>
      </c>
      <c r="AY138" s="19" t="s">
        <v>164</v>
      </c>
      <c r="BE138" s="219">
        <f>IF(N138="základní",J138,0)</f>
        <v>0</v>
      </c>
      <c r="BF138" s="219">
        <f>IF(N138="snížená",J138,0)</f>
        <v>0</v>
      </c>
      <c r="BG138" s="219">
        <f>IF(N138="zákl. přenesená",J138,0)</f>
        <v>0</v>
      </c>
      <c r="BH138" s="219">
        <f>IF(N138="sníž. přenesená",J138,0)</f>
        <v>0</v>
      </c>
      <c r="BI138" s="219">
        <f>IF(N138="nulová",J138,0)</f>
        <v>0</v>
      </c>
      <c r="BJ138" s="19" t="s">
        <v>84</v>
      </c>
      <c r="BK138" s="219">
        <f>ROUND(I138*H138,2)</f>
        <v>0</v>
      </c>
      <c r="BL138" s="19" t="s">
        <v>2570</v>
      </c>
      <c r="BM138" s="218" t="s">
        <v>2630</v>
      </c>
    </row>
    <row r="139" s="2" customFormat="1">
      <c r="A139" s="41"/>
      <c r="B139" s="42"/>
      <c r="C139" s="43"/>
      <c r="D139" s="220" t="s">
        <v>173</v>
      </c>
      <c r="E139" s="43"/>
      <c r="F139" s="221" t="s">
        <v>2631</v>
      </c>
      <c r="G139" s="43"/>
      <c r="H139" s="43"/>
      <c r="I139" s="222"/>
      <c r="J139" s="43"/>
      <c r="K139" s="43"/>
      <c r="L139" s="47"/>
      <c r="M139" s="223"/>
      <c r="N139" s="224"/>
      <c r="O139" s="87"/>
      <c r="P139" s="87"/>
      <c r="Q139" s="87"/>
      <c r="R139" s="87"/>
      <c r="S139" s="87"/>
      <c r="T139" s="88"/>
      <c r="U139" s="41"/>
      <c r="V139" s="41"/>
      <c r="W139" s="41"/>
      <c r="X139" s="41"/>
      <c r="Y139" s="41"/>
      <c r="Z139" s="41"/>
      <c r="AA139" s="41"/>
      <c r="AB139" s="41"/>
      <c r="AC139" s="41"/>
      <c r="AD139" s="41"/>
      <c r="AE139" s="41"/>
      <c r="AT139" s="19" t="s">
        <v>173</v>
      </c>
      <c r="AU139" s="19" t="s">
        <v>86</v>
      </c>
    </row>
    <row r="140" s="15" customFormat="1">
      <c r="A140" s="15"/>
      <c r="B140" s="248"/>
      <c r="C140" s="249"/>
      <c r="D140" s="227" t="s">
        <v>179</v>
      </c>
      <c r="E140" s="250" t="s">
        <v>32</v>
      </c>
      <c r="F140" s="251" t="s">
        <v>2632</v>
      </c>
      <c r="G140" s="249"/>
      <c r="H140" s="250" t="s">
        <v>32</v>
      </c>
      <c r="I140" s="252"/>
      <c r="J140" s="249"/>
      <c r="K140" s="249"/>
      <c r="L140" s="253"/>
      <c r="M140" s="254"/>
      <c r="N140" s="255"/>
      <c r="O140" s="255"/>
      <c r="P140" s="255"/>
      <c r="Q140" s="255"/>
      <c r="R140" s="255"/>
      <c r="S140" s="255"/>
      <c r="T140" s="256"/>
      <c r="U140" s="15"/>
      <c r="V140" s="15"/>
      <c r="W140" s="15"/>
      <c r="X140" s="15"/>
      <c r="Y140" s="15"/>
      <c r="Z140" s="15"/>
      <c r="AA140" s="15"/>
      <c r="AB140" s="15"/>
      <c r="AC140" s="15"/>
      <c r="AD140" s="15"/>
      <c r="AE140" s="15"/>
      <c r="AT140" s="257" t="s">
        <v>179</v>
      </c>
      <c r="AU140" s="257" t="s">
        <v>86</v>
      </c>
      <c r="AV140" s="15" t="s">
        <v>84</v>
      </c>
      <c r="AW140" s="15" t="s">
        <v>38</v>
      </c>
      <c r="AX140" s="15" t="s">
        <v>76</v>
      </c>
      <c r="AY140" s="257" t="s">
        <v>164</v>
      </c>
    </row>
    <row r="141" s="13" customFormat="1">
      <c r="A141" s="13"/>
      <c r="B141" s="225"/>
      <c r="C141" s="226"/>
      <c r="D141" s="227" t="s">
        <v>179</v>
      </c>
      <c r="E141" s="228" t="s">
        <v>32</v>
      </c>
      <c r="F141" s="229" t="s">
        <v>84</v>
      </c>
      <c r="G141" s="226"/>
      <c r="H141" s="230">
        <v>1</v>
      </c>
      <c r="I141" s="231"/>
      <c r="J141" s="226"/>
      <c r="K141" s="226"/>
      <c r="L141" s="232"/>
      <c r="M141" s="233"/>
      <c r="N141" s="234"/>
      <c r="O141" s="234"/>
      <c r="P141" s="234"/>
      <c r="Q141" s="234"/>
      <c r="R141" s="234"/>
      <c r="S141" s="234"/>
      <c r="T141" s="235"/>
      <c r="U141" s="13"/>
      <c r="V141" s="13"/>
      <c r="W141" s="13"/>
      <c r="X141" s="13"/>
      <c r="Y141" s="13"/>
      <c r="Z141" s="13"/>
      <c r="AA141" s="13"/>
      <c r="AB141" s="13"/>
      <c r="AC141" s="13"/>
      <c r="AD141" s="13"/>
      <c r="AE141" s="13"/>
      <c r="AT141" s="236" t="s">
        <v>179</v>
      </c>
      <c r="AU141" s="236" t="s">
        <v>86</v>
      </c>
      <c r="AV141" s="13" t="s">
        <v>86</v>
      </c>
      <c r="AW141" s="13" t="s">
        <v>38</v>
      </c>
      <c r="AX141" s="13" t="s">
        <v>84</v>
      </c>
      <c r="AY141" s="236" t="s">
        <v>164</v>
      </c>
    </row>
    <row r="142" s="2" customFormat="1" ht="16.5" customHeight="1">
      <c r="A142" s="41"/>
      <c r="B142" s="42"/>
      <c r="C142" s="207" t="s">
        <v>7</v>
      </c>
      <c r="D142" s="207" t="s">
        <v>166</v>
      </c>
      <c r="E142" s="208" t="s">
        <v>2633</v>
      </c>
      <c r="F142" s="209" t="s">
        <v>2634</v>
      </c>
      <c r="G142" s="210" t="s">
        <v>2579</v>
      </c>
      <c r="H142" s="211">
        <v>1</v>
      </c>
      <c r="I142" s="212"/>
      <c r="J142" s="213">
        <f>ROUND(I142*H142,2)</f>
        <v>0</v>
      </c>
      <c r="K142" s="209" t="s">
        <v>2629</v>
      </c>
      <c r="L142" s="47"/>
      <c r="M142" s="214" t="s">
        <v>32</v>
      </c>
      <c r="N142" s="215" t="s">
        <v>47</v>
      </c>
      <c r="O142" s="87"/>
      <c r="P142" s="216">
        <f>O142*H142</f>
        <v>0</v>
      </c>
      <c r="Q142" s="216">
        <v>0</v>
      </c>
      <c r="R142" s="216">
        <f>Q142*H142</f>
        <v>0</v>
      </c>
      <c r="S142" s="216">
        <v>0</v>
      </c>
      <c r="T142" s="217">
        <f>S142*H142</f>
        <v>0</v>
      </c>
      <c r="U142" s="41"/>
      <c r="V142" s="41"/>
      <c r="W142" s="41"/>
      <c r="X142" s="41"/>
      <c r="Y142" s="41"/>
      <c r="Z142" s="41"/>
      <c r="AA142" s="41"/>
      <c r="AB142" s="41"/>
      <c r="AC142" s="41"/>
      <c r="AD142" s="41"/>
      <c r="AE142" s="41"/>
      <c r="AR142" s="218" t="s">
        <v>2570</v>
      </c>
      <c r="AT142" s="218" t="s">
        <v>166</v>
      </c>
      <c r="AU142" s="218" t="s">
        <v>86</v>
      </c>
      <c r="AY142" s="19" t="s">
        <v>164</v>
      </c>
      <c r="BE142" s="219">
        <f>IF(N142="základní",J142,0)</f>
        <v>0</v>
      </c>
      <c r="BF142" s="219">
        <f>IF(N142="snížená",J142,0)</f>
        <v>0</v>
      </c>
      <c r="BG142" s="219">
        <f>IF(N142="zákl. přenesená",J142,0)</f>
        <v>0</v>
      </c>
      <c r="BH142" s="219">
        <f>IF(N142="sníž. přenesená",J142,0)</f>
        <v>0</v>
      </c>
      <c r="BI142" s="219">
        <f>IF(N142="nulová",J142,0)</f>
        <v>0</v>
      </c>
      <c r="BJ142" s="19" t="s">
        <v>84</v>
      </c>
      <c r="BK142" s="219">
        <f>ROUND(I142*H142,2)</f>
        <v>0</v>
      </c>
      <c r="BL142" s="19" t="s">
        <v>2570</v>
      </c>
      <c r="BM142" s="218" t="s">
        <v>2635</v>
      </c>
    </row>
    <row r="143" s="2" customFormat="1">
      <c r="A143" s="41"/>
      <c r="B143" s="42"/>
      <c r="C143" s="43"/>
      <c r="D143" s="220" t="s">
        <v>173</v>
      </c>
      <c r="E143" s="43"/>
      <c r="F143" s="221" t="s">
        <v>2636</v>
      </c>
      <c r="G143" s="43"/>
      <c r="H143" s="43"/>
      <c r="I143" s="222"/>
      <c r="J143" s="43"/>
      <c r="K143" s="43"/>
      <c r="L143" s="47"/>
      <c r="M143" s="223"/>
      <c r="N143" s="224"/>
      <c r="O143" s="87"/>
      <c r="P143" s="87"/>
      <c r="Q143" s="87"/>
      <c r="R143" s="87"/>
      <c r="S143" s="87"/>
      <c r="T143" s="88"/>
      <c r="U143" s="41"/>
      <c r="V143" s="41"/>
      <c r="W143" s="41"/>
      <c r="X143" s="41"/>
      <c r="Y143" s="41"/>
      <c r="Z143" s="41"/>
      <c r="AA143" s="41"/>
      <c r="AB143" s="41"/>
      <c r="AC143" s="41"/>
      <c r="AD143" s="41"/>
      <c r="AE143" s="41"/>
      <c r="AT143" s="19" t="s">
        <v>173</v>
      </c>
      <c r="AU143" s="19" t="s">
        <v>86</v>
      </c>
    </row>
    <row r="144" s="15" customFormat="1">
      <c r="A144" s="15"/>
      <c r="B144" s="248"/>
      <c r="C144" s="249"/>
      <c r="D144" s="227" t="s">
        <v>179</v>
      </c>
      <c r="E144" s="250" t="s">
        <v>32</v>
      </c>
      <c r="F144" s="251" t="s">
        <v>2637</v>
      </c>
      <c r="G144" s="249"/>
      <c r="H144" s="250" t="s">
        <v>32</v>
      </c>
      <c r="I144" s="252"/>
      <c r="J144" s="249"/>
      <c r="K144" s="249"/>
      <c r="L144" s="253"/>
      <c r="M144" s="254"/>
      <c r="N144" s="255"/>
      <c r="O144" s="255"/>
      <c r="P144" s="255"/>
      <c r="Q144" s="255"/>
      <c r="R144" s="255"/>
      <c r="S144" s="255"/>
      <c r="T144" s="256"/>
      <c r="U144" s="15"/>
      <c r="V144" s="15"/>
      <c r="W144" s="15"/>
      <c r="X144" s="15"/>
      <c r="Y144" s="15"/>
      <c r="Z144" s="15"/>
      <c r="AA144" s="15"/>
      <c r="AB144" s="15"/>
      <c r="AC144" s="15"/>
      <c r="AD144" s="15"/>
      <c r="AE144" s="15"/>
      <c r="AT144" s="257" t="s">
        <v>179</v>
      </c>
      <c r="AU144" s="257" t="s">
        <v>86</v>
      </c>
      <c r="AV144" s="15" t="s">
        <v>84</v>
      </c>
      <c r="AW144" s="15" t="s">
        <v>38</v>
      </c>
      <c r="AX144" s="15" t="s">
        <v>76</v>
      </c>
      <c r="AY144" s="257" t="s">
        <v>164</v>
      </c>
    </row>
    <row r="145" s="13" customFormat="1">
      <c r="A145" s="13"/>
      <c r="B145" s="225"/>
      <c r="C145" s="226"/>
      <c r="D145" s="227" t="s">
        <v>179</v>
      </c>
      <c r="E145" s="228" t="s">
        <v>32</v>
      </c>
      <c r="F145" s="229" t="s">
        <v>84</v>
      </c>
      <c r="G145" s="226"/>
      <c r="H145" s="230">
        <v>1</v>
      </c>
      <c r="I145" s="231"/>
      <c r="J145" s="226"/>
      <c r="K145" s="226"/>
      <c r="L145" s="232"/>
      <c r="M145" s="233"/>
      <c r="N145" s="234"/>
      <c r="O145" s="234"/>
      <c r="P145" s="234"/>
      <c r="Q145" s="234"/>
      <c r="R145" s="234"/>
      <c r="S145" s="234"/>
      <c r="T145" s="235"/>
      <c r="U145" s="13"/>
      <c r="V145" s="13"/>
      <c r="W145" s="13"/>
      <c r="X145" s="13"/>
      <c r="Y145" s="13"/>
      <c r="Z145" s="13"/>
      <c r="AA145" s="13"/>
      <c r="AB145" s="13"/>
      <c r="AC145" s="13"/>
      <c r="AD145" s="13"/>
      <c r="AE145" s="13"/>
      <c r="AT145" s="236" t="s">
        <v>179</v>
      </c>
      <c r="AU145" s="236" t="s">
        <v>86</v>
      </c>
      <c r="AV145" s="13" t="s">
        <v>86</v>
      </c>
      <c r="AW145" s="13" t="s">
        <v>38</v>
      </c>
      <c r="AX145" s="13" t="s">
        <v>84</v>
      </c>
      <c r="AY145" s="236" t="s">
        <v>164</v>
      </c>
    </row>
    <row r="146" s="2" customFormat="1" ht="16.5" customHeight="1">
      <c r="A146" s="41"/>
      <c r="B146" s="42"/>
      <c r="C146" s="207" t="s">
        <v>313</v>
      </c>
      <c r="D146" s="207" t="s">
        <v>166</v>
      </c>
      <c r="E146" s="208" t="s">
        <v>2638</v>
      </c>
      <c r="F146" s="209" t="s">
        <v>2639</v>
      </c>
      <c r="G146" s="210" t="s">
        <v>2579</v>
      </c>
      <c r="H146" s="211">
        <v>1</v>
      </c>
      <c r="I146" s="212"/>
      <c r="J146" s="213">
        <f>ROUND(I146*H146,2)</f>
        <v>0</v>
      </c>
      <c r="K146" s="209" t="s">
        <v>1429</v>
      </c>
      <c r="L146" s="47"/>
      <c r="M146" s="214" t="s">
        <v>32</v>
      </c>
      <c r="N146" s="215" t="s">
        <v>47</v>
      </c>
      <c r="O146" s="87"/>
      <c r="P146" s="216">
        <f>O146*H146</f>
        <v>0</v>
      </c>
      <c r="Q146" s="216">
        <v>0</v>
      </c>
      <c r="R146" s="216">
        <f>Q146*H146</f>
        <v>0</v>
      </c>
      <c r="S146" s="216">
        <v>0</v>
      </c>
      <c r="T146" s="217">
        <f>S146*H146</f>
        <v>0</v>
      </c>
      <c r="U146" s="41"/>
      <c r="V146" s="41"/>
      <c r="W146" s="41"/>
      <c r="X146" s="41"/>
      <c r="Y146" s="41"/>
      <c r="Z146" s="41"/>
      <c r="AA146" s="41"/>
      <c r="AB146" s="41"/>
      <c r="AC146" s="41"/>
      <c r="AD146" s="41"/>
      <c r="AE146" s="41"/>
      <c r="AR146" s="218" t="s">
        <v>2570</v>
      </c>
      <c r="AT146" s="218" t="s">
        <v>166</v>
      </c>
      <c r="AU146" s="218" t="s">
        <v>86</v>
      </c>
      <c r="AY146" s="19" t="s">
        <v>164</v>
      </c>
      <c r="BE146" s="219">
        <f>IF(N146="základní",J146,0)</f>
        <v>0</v>
      </c>
      <c r="BF146" s="219">
        <f>IF(N146="snížená",J146,0)</f>
        <v>0</v>
      </c>
      <c r="BG146" s="219">
        <f>IF(N146="zákl. přenesená",J146,0)</f>
        <v>0</v>
      </c>
      <c r="BH146" s="219">
        <f>IF(N146="sníž. přenesená",J146,0)</f>
        <v>0</v>
      </c>
      <c r="BI146" s="219">
        <f>IF(N146="nulová",J146,0)</f>
        <v>0</v>
      </c>
      <c r="BJ146" s="19" t="s">
        <v>84</v>
      </c>
      <c r="BK146" s="219">
        <f>ROUND(I146*H146,2)</f>
        <v>0</v>
      </c>
      <c r="BL146" s="19" t="s">
        <v>2570</v>
      </c>
      <c r="BM146" s="218" t="s">
        <v>2640</v>
      </c>
    </row>
    <row r="147" s="2" customFormat="1">
      <c r="A147" s="41"/>
      <c r="B147" s="42"/>
      <c r="C147" s="43"/>
      <c r="D147" s="220" t="s">
        <v>173</v>
      </c>
      <c r="E147" s="43"/>
      <c r="F147" s="221" t="s">
        <v>2641</v>
      </c>
      <c r="G147" s="43"/>
      <c r="H147" s="43"/>
      <c r="I147" s="222"/>
      <c r="J147" s="43"/>
      <c r="K147" s="43"/>
      <c r="L147" s="47"/>
      <c r="M147" s="223"/>
      <c r="N147" s="224"/>
      <c r="O147" s="87"/>
      <c r="P147" s="87"/>
      <c r="Q147" s="87"/>
      <c r="R147" s="87"/>
      <c r="S147" s="87"/>
      <c r="T147" s="88"/>
      <c r="U147" s="41"/>
      <c r="V147" s="41"/>
      <c r="W147" s="41"/>
      <c r="X147" s="41"/>
      <c r="Y147" s="41"/>
      <c r="Z147" s="41"/>
      <c r="AA147" s="41"/>
      <c r="AB147" s="41"/>
      <c r="AC147" s="41"/>
      <c r="AD147" s="41"/>
      <c r="AE147" s="41"/>
      <c r="AT147" s="19" t="s">
        <v>173</v>
      </c>
      <c r="AU147" s="19" t="s">
        <v>86</v>
      </c>
    </row>
    <row r="148" s="2" customFormat="1">
      <c r="A148" s="41"/>
      <c r="B148" s="42"/>
      <c r="C148" s="43"/>
      <c r="D148" s="227" t="s">
        <v>592</v>
      </c>
      <c r="E148" s="43"/>
      <c r="F148" s="268" t="s">
        <v>2642</v>
      </c>
      <c r="G148" s="43"/>
      <c r="H148" s="43"/>
      <c r="I148" s="222"/>
      <c r="J148" s="43"/>
      <c r="K148" s="43"/>
      <c r="L148" s="47"/>
      <c r="M148" s="274"/>
      <c r="N148" s="275"/>
      <c r="O148" s="271"/>
      <c r="P148" s="271"/>
      <c r="Q148" s="271"/>
      <c r="R148" s="271"/>
      <c r="S148" s="271"/>
      <c r="T148" s="276"/>
      <c r="U148" s="41"/>
      <c r="V148" s="41"/>
      <c r="W148" s="41"/>
      <c r="X148" s="41"/>
      <c r="Y148" s="41"/>
      <c r="Z148" s="41"/>
      <c r="AA148" s="41"/>
      <c r="AB148" s="41"/>
      <c r="AC148" s="41"/>
      <c r="AD148" s="41"/>
      <c r="AE148" s="41"/>
      <c r="AT148" s="19" t="s">
        <v>592</v>
      </c>
      <c r="AU148" s="19" t="s">
        <v>86</v>
      </c>
    </row>
    <row r="149" s="2" customFormat="1" ht="6.96" customHeight="1">
      <c r="A149" s="41"/>
      <c r="B149" s="62"/>
      <c r="C149" s="63"/>
      <c r="D149" s="63"/>
      <c r="E149" s="63"/>
      <c r="F149" s="63"/>
      <c r="G149" s="63"/>
      <c r="H149" s="63"/>
      <c r="I149" s="63"/>
      <c r="J149" s="63"/>
      <c r="K149" s="63"/>
      <c r="L149" s="47"/>
      <c r="M149" s="41"/>
      <c r="O149" s="41"/>
      <c r="P149" s="41"/>
      <c r="Q149" s="41"/>
      <c r="R149" s="41"/>
      <c r="S149" s="41"/>
      <c r="T149" s="41"/>
      <c r="U149" s="41"/>
      <c r="V149" s="41"/>
      <c r="W149" s="41"/>
      <c r="X149" s="41"/>
      <c r="Y149" s="41"/>
      <c r="Z149" s="41"/>
      <c r="AA149" s="41"/>
      <c r="AB149" s="41"/>
      <c r="AC149" s="41"/>
      <c r="AD149" s="41"/>
      <c r="AE149" s="41"/>
    </row>
  </sheetData>
  <sheetProtection sheet="1" autoFilter="0" formatColumns="0" formatRows="0" objects="1" scenarios="1" spinCount="100000" saltValue="vrWDYYqX16Rh6WOZJ7hgzVDP+312lhVnr+dVOgnezukG/DlW5LUUHzRtuvRonaqQiAyiFPc0GzZXquOv0TMW7g==" hashValue="LSEm7akI/pC2KduDAefFc7rXxo6p3+3OuLkkSkYzTVuqZAoXDFPB5LbKpS1wso9z7ktd+gp8mulcHD47R8Uk9w==" algorithmName="SHA-512" password="CC35"/>
  <autoFilter ref="C86:K148"/>
  <mergeCells count="9">
    <mergeCell ref="E7:H7"/>
    <mergeCell ref="E9:H9"/>
    <mergeCell ref="E18:H18"/>
    <mergeCell ref="E27:H27"/>
    <mergeCell ref="E48:H48"/>
    <mergeCell ref="E50:H50"/>
    <mergeCell ref="E77:H77"/>
    <mergeCell ref="E79:H79"/>
    <mergeCell ref="L2:V2"/>
  </mergeCells>
  <hyperlinks>
    <hyperlink ref="F91" r:id="rId1" display="https://podminky.urs.cz/item/CS_URS_2023_02/338991111R1"/>
    <hyperlink ref="F95" r:id="rId2" display="https://podminky.urs.cz/item/CS_URS_2024_01/HZS1301"/>
    <hyperlink ref="F97" r:id="rId3" display="https://podminky.urs.cz/item/CS_URS_2024_01/HZS1311"/>
    <hyperlink ref="F99" r:id="rId4" display="https://podminky.urs.cz/item/CS_URS_2024_01/HZS2131"/>
    <hyperlink ref="F101" r:id="rId5" display="https://podminky.urs.cz/item/CS_URS_2024_01/HZS2161"/>
    <hyperlink ref="F103" r:id="rId6" display="https://podminky.urs.cz/item/CS_URS_2024_01/HZS2491"/>
    <hyperlink ref="F107" r:id="rId7" display="https://podminky.urs.cz/item/CS_URS_2023_02/011002000"/>
    <hyperlink ref="F111" r:id="rId8" display="https://podminky.urs.cz/item/CS_URS_2023_02/012002000"/>
    <hyperlink ref="F115" r:id="rId9" display="https://podminky.urs.cz/item/CS_URS_2023_02/013254000"/>
    <hyperlink ref="F118" r:id="rId10" display="https://podminky.urs.cz/item/CS_URS_2024_01/013294000"/>
    <hyperlink ref="F121" r:id="rId11" display="https://podminky.urs.cz/item/CS_URS_2023_02/030001000"/>
    <hyperlink ref="F124" r:id="rId12" display="https://podminky.urs.cz/item/CS_URS_2023_02/031002000"/>
    <hyperlink ref="F127" r:id="rId13" display="https://podminky.urs.cz/item/CS_URS_2023_02/034002000"/>
    <hyperlink ref="F130" r:id="rId14" display="https://podminky.urs.cz/item/CS_URS_2023_02/034503000"/>
    <hyperlink ref="F132" r:id="rId15" display="https://podminky.urs.cz/item/CS_URS_2023_02/043103000"/>
    <hyperlink ref="F136" r:id="rId16" display="https://podminky.urs.cz/item/CS_URS_2023_02/070001000"/>
    <hyperlink ref="F139" r:id="rId17" display="https://podminky.urs.cz/item/CS_URS_2024_02/091002000"/>
    <hyperlink ref="F143" r:id="rId18" display="https://podminky.urs.cz/item/CS_URS_2024_02/091503000"/>
    <hyperlink ref="F147" r:id="rId19" display="https://podminky.urs.cz/item/CS_URS_2023_02/091704000"/>
  </hyperlinks>
  <pageMargins left="0.39375" right="0.39375" top="0.39375" bottom="0.39375" header="0" footer="0"/>
  <pageSetup paperSize="9" orientation="portrait" blackAndWhite="1" fitToHeight="100"/>
  <headerFooter>
    <oddFooter>&amp;CStrana &amp;P z &amp;N</oddFooter>
  </headerFooter>
  <drawing r:id="rId20"/>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80" customWidth="1"/>
    <col min="2" max="2" width="1.667969" style="280" customWidth="1"/>
    <col min="3" max="4" width="5" style="280" customWidth="1"/>
    <col min="5" max="5" width="11.66016" style="280" customWidth="1"/>
    <col min="6" max="6" width="9.160156" style="280" customWidth="1"/>
    <col min="7" max="7" width="5" style="280" customWidth="1"/>
    <col min="8" max="8" width="77.83203" style="280" customWidth="1"/>
    <col min="9" max="10" width="20" style="280" customWidth="1"/>
    <col min="11" max="11" width="1.667969" style="280" customWidth="1"/>
  </cols>
  <sheetData>
    <row r="1" s="1" customFormat="1" ht="37.5" customHeight="1"/>
    <row r="2" s="1" customFormat="1" ht="7.5" customHeight="1">
      <c r="B2" s="281"/>
      <c r="C2" s="282"/>
      <c r="D2" s="282"/>
      <c r="E2" s="282"/>
      <c r="F2" s="282"/>
      <c r="G2" s="282"/>
      <c r="H2" s="282"/>
      <c r="I2" s="282"/>
      <c r="J2" s="282"/>
      <c r="K2" s="283"/>
    </row>
    <row r="3" s="16" customFormat="1" ht="45" customHeight="1">
      <c r="B3" s="284"/>
      <c r="C3" s="285" t="s">
        <v>2643</v>
      </c>
      <c r="D3" s="285"/>
      <c r="E3" s="285"/>
      <c r="F3" s="285"/>
      <c r="G3" s="285"/>
      <c r="H3" s="285"/>
      <c r="I3" s="285"/>
      <c r="J3" s="285"/>
      <c r="K3" s="286"/>
    </row>
    <row r="4" s="1" customFormat="1" ht="25.5" customHeight="1">
      <c r="B4" s="287"/>
      <c r="C4" s="288" t="s">
        <v>2644</v>
      </c>
      <c r="D4" s="288"/>
      <c r="E4" s="288"/>
      <c r="F4" s="288"/>
      <c r="G4" s="288"/>
      <c r="H4" s="288"/>
      <c r="I4" s="288"/>
      <c r="J4" s="288"/>
      <c r="K4" s="289"/>
    </row>
    <row r="5" s="1" customFormat="1" ht="5.25" customHeight="1">
      <c r="B5" s="287"/>
      <c r="C5" s="290"/>
      <c r="D5" s="290"/>
      <c r="E5" s="290"/>
      <c r="F5" s="290"/>
      <c r="G5" s="290"/>
      <c r="H5" s="290"/>
      <c r="I5" s="290"/>
      <c r="J5" s="290"/>
      <c r="K5" s="289"/>
    </row>
    <row r="6" s="1" customFormat="1" ht="15" customHeight="1">
      <c r="B6" s="287"/>
      <c r="C6" s="291" t="s">
        <v>2645</v>
      </c>
      <c r="D6" s="291"/>
      <c r="E6" s="291"/>
      <c r="F6" s="291"/>
      <c r="G6" s="291"/>
      <c r="H6" s="291"/>
      <c r="I6" s="291"/>
      <c r="J6" s="291"/>
      <c r="K6" s="289"/>
    </row>
    <row r="7" s="1" customFormat="1" ht="15" customHeight="1">
      <c r="B7" s="292"/>
      <c r="C7" s="291" t="s">
        <v>2646</v>
      </c>
      <c r="D7" s="291"/>
      <c r="E7" s="291"/>
      <c r="F7" s="291"/>
      <c r="G7" s="291"/>
      <c r="H7" s="291"/>
      <c r="I7" s="291"/>
      <c r="J7" s="291"/>
      <c r="K7" s="289"/>
    </row>
    <row r="8" s="1" customFormat="1" ht="12.75" customHeight="1">
      <c r="B8" s="292"/>
      <c r="C8" s="291"/>
      <c r="D8" s="291"/>
      <c r="E8" s="291"/>
      <c r="F8" s="291"/>
      <c r="G8" s="291"/>
      <c r="H8" s="291"/>
      <c r="I8" s="291"/>
      <c r="J8" s="291"/>
      <c r="K8" s="289"/>
    </row>
    <row r="9" s="1" customFormat="1" ht="15" customHeight="1">
      <c r="B9" s="292"/>
      <c r="C9" s="291" t="s">
        <v>2647</v>
      </c>
      <c r="D9" s="291"/>
      <c r="E9" s="291"/>
      <c r="F9" s="291"/>
      <c r="G9" s="291"/>
      <c r="H9" s="291"/>
      <c r="I9" s="291"/>
      <c r="J9" s="291"/>
      <c r="K9" s="289"/>
    </row>
    <row r="10" s="1" customFormat="1" ht="15" customHeight="1">
      <c r="B10" s="292"/>
      <c r="C10" s="291"/>
      <c r="D10" s="291" t="s">
        <v>2648</v>
      </c>
      <c r="E10" s="291"/>
      <c r="F10" s="291"/>
      <c r="G10" s="291"/>
      <c r="H10" s="291"/>
      <c r="I10" s="291"/>
      <c r="J10" s="291"/>
      <c r="K10" s="289"/>
    </row>
    <row r="11" s="1" customFormat="1" ht="15" customHeight="1">
      <c r="B11" s="292"/>
      <c r="C11" s="293"/>
      <c r="D11" s="291" t="s">
        <v>2649</v>
      </c>
      <c r="E11" s="291"/>
      <c r="F11" s="291"/>
      <c r="G11" s="291"/>
      <c r="H11" s="291"/>
      <c r="I11" s="291"/>
      <c r="J11" s="291"/>
      <c r="K11" s="289"/>
    </row>
    <row r="12" s="1" customFormat="1" ht="15" customHeight="1">
      <c r="B12" s="292"/>
      <c r="C12" s="293"/>
      <c r="D12" s="291"/>
      <c r="E12" s="291"/>
      <c r="F12" s="291"/>
      <c r="G12" s="291"/>
      <c r="H12" s="291"/>
      <c r="I12" s="291"/>
      <c r="J12" s="291"/>
      <c r="K12" s="289"/>
    </row>
    <row r="13" s="1" customFormat="1" ht="15" customHeight="1">
      <c r="B13" s="292"/>
      <c r="C13" s="293"/>
      <c r="D13" s="294" t="s">
        <v>2650</v>
      </c>
      <c r="E13" s="291"/>
      <c r="F13" s="291"/>
      <c r="G13" s="291"/>
      <c r="H13" s="291"/>
      <c r="I13" s="291"/>
      <c r="J13" s="291"/>
      <c r="K13" s="289"/>
    </row>
    <row r="14" s="1" customFormat="1" ht="12.75" customHeight="1">
      <c r="B14" s="292"/>
      <c r="C14" s="293"/>
      <c r="D14" s="293"/>
      <c r="E14" s="293"/>
      <c r="F14" s="293"/>
      <c r="G14" s="293"/>
      <c r="H14" s="293"/>
      <c r="I14" s="293"/>
      <c r="J14" s="293"/>
      <c r="K14" s="289"/>
    </row>
    <row r="15" s="1" customFormat="1" ht="15" customHeight="1">
      <c r="B15" s="292"/>
      <c r="C15" s="293"/>
      <c r="D15" s="291" t="s">
        <v>2651</v>
      </c>
      <c r="E15" s="291"/>
      <c r="F15" s="291"/>
      <c r="G15" s="291"/>
      <c r="H15" s="291"/>
      <c r="I15" s="291"/>
      <c r="J15" s="291"/>
      <c r="K15" s="289"/>
    </row>
    <row r="16" s="1" customFormat="1" ht="15" customHeight="1">
      <c r="B16" s="292"/>
      <c r="C16" s="293"/>
      <c r="D16" s="291" t="s">
        <v>2652</v>
      </c>
      <c r="E16" s="291"/>
      <c r="F16" s="291"/>
      <c r="G16" s="291"/>
      <c r="H16" s="291"/>
      <c r="I16" s="291"/>
      <c r="J16" s="291"/>
      <c r="K16" s="289"/>
    </row>
    <row r="17" s="1" customFormat="1" ht="15" customHeight="1">
      <c r="B17" s="292"/>
      <c r="C17" s="293"/>
      <c r="D17" s="291" t="s">
        <v>2653</v>
      </c>
      <c r="E17" s="291"/>
      <c r="F17" s="291"/>
      <c r="G17" s="291"/>
      <c r="H17" s="291"/>
      <c r="I17" s="291"/>
      <c r="J17" s="291"/>
      <c r="K17" s="289"/>
    </row>
    <row r="18" s="1" customFormat="1" ht="15" customHeight="1">
      <c r="B18" s="292"/>
      <c r="C18" s="293"/>
      <c r="D18" s="293"/>
      <c r="E18" s="295" t="s">
        <v>83</v>
      </c>
      <c r="F18" s="291" t="s">
        <v>2654</v>
      </c>
      <c r="G18" s="291"/>
      <c r="H18" s="291"/>
      <c r="I18" s="291"/>
      <c r="J18" s="291"/>
      <c r="K18" s="289"/>
    </row>
    <row r="19" s="1" customFormat="1" ht="15" customHeight="1">
      <c r="B19" s="292"/>
      <c r="C19" s="293"/>
      <c r="D19" s="293"/>
      <c r="E19" s="295" t="s">
        <v>2655</v>
      </c>
      <c r="F19" s="291" t="s">
        <v>2656</v>
      </c>
      <c r="G19" s="291"/>
      <c r="H19" s="291"/>
      <c r="I19" s="291"/>
      <c r="J19" s="291"/>
      <c r="K19" s="289"/>
    </row>
    <row r="20" s="1" customFormat="1" ht="15" customHeight="1">
      <c r="B20" s="292"/>
      <c r="C20" s="293"/>
      <c r="D20" s="293"/>
      <c r="E20" s="295" t="s">
        <v>2657</v>
      </c>
      <c r="F20" s="291" t="s">
        <v>2658</v>
      </c>
      <c r="G20" s="291"/>
      <c r="H20" s="291"/>
      <c r="I20" s="291"/>
      <c r="J20" s="291"/>
      <c r="K20" s="289"/>
    </row>
    <row r="21" s="1" customFormat="1" ht="15" customHeight="1">
      <c r="B21" s="292"/>
      <c r="C21" s="293"/>
      <c r="D21" s="293"/>
      <c r="E21" s="295" t="s">
        <v>113</v>
      </c>
      <c r="F21" s="291" t="s">
        <v>2659</v>
      </c>
      <c r="G21" s="291"/>
      <c r="H21" s="291"/>
      <c r="I21" s="291"/>
      <c r="J21" s="291"/>
      <c r="K21" s="289"/>
    </row>
    <row r="22" s="1" customFormat="1" ht="15" customHeight="1">
      <c r="B22" s="292"/>
      <c r="C22" s="293"/>
      <c r="D22" s="293"/>
      <c r="E22" s="295" t="s">
        <v>2660</v>
      </c>
      <c r="F22" s="291" t="s">
        <v>2661</v>
      </c>
      <c r="G22" s="291"/>
      <c r="H22" s="291"/>
      <c r="I22" s="291"/>
      <c r="J22" s="291"/>
      <c r="K22" s="289"/>
    </row>
    <row r="23" s="1" customFormat="1" ht="15" customHeight="1">
      <c r="B23" s="292"/>
      <c r="C23" s="293"/>
      <c r="D23" s="293"/>
      <c r="E23" s="295" t="s">
        <v>2662</v>
      </c>
      <c r="F23" s="291" t="s">
        <v>2663</v>
      </c>
      <c r="G23" s="291"/>
      <c r="H23" s="291"/>
      <c r="I23" s="291"/>
      <c r="J23" s="291"/>
      <c r="K23" s="289"/>
    </row>
    <row r="24" s="1" customFormat="1" ht="12.75" customHeight="1">
      <c r="B24" s="292"/>
      <c r="C24" s="293"/>
      <c r="D24" s="293"/>
      <c r="E24" s="293"/>
      <c r="F24" s="293"/>
      <c r="G24" s="293"/>
      <c r="H24" s="293"/>
      <c r="I24" s="293"/>
      <c r="J24" s="293"/>
      <c r="K24" s="289"/>
    </row>
    <row r="25" s="1" customFormat="1" ht="15" customHeight="1">
      <c r="B25" s="292"/>
      <c r="C25" s="291" t="s">
        <v>2664</v>
      </c>
      <c r="D25" s="291"/>
      <c r="E25" s="291"/>
      <c r="F25" s="291"/>
      <c r="G25" s="291"/>
      <c r="H25" s="291"/>
      <c r="I25" s="291"/>
      <c r="J25" s="291"/>
      <c r="K25" s="289"/>
    </row>
    <row r="26" s="1" customFormat="1" ht="15" customHeight="1">
      <c r="B26" s="292"/>
      <c r="C26" s="291" t="s">
        <v>2665</v>
      </c>
      <c r="D26" s="291"/>
      <c r="E26" s="291"/>
      <c r="F26" s="291"/>
      <c r="G26" s="291"/>
      <c r="H26" s="291"/>
      <c r="I26" s="291"/>
      <c r="J26" s="291"/>
      <c r="K26" s="289"/>
    </row>
    <row r="27" s="1" customFormat="1" ht="15" customHeight="1">
      <c r="B27" s="292"/>
      <c r="C27" s="291"/>
      <c r="D27" s="291" t="s">
        <v>2666</v>
      </c>
      <c r="E27" s="291"/>
      <c r="F27" s="291"/>
      <c r="G27" s="291"/>
      <c r="H27" s="291"/>
      <c r="I27" s="291"/>
      <c r="J27" s="291"/>
      <c r="K27" s="289"/>
    </row>
    <row r="28" s="1" customFormat="1" ht="15" customHeight="1">
      <c r="B28" s="292"/>
      <c r="C28" s="293"/>
      <c r="D28" s="291" t="s">
        <v>2667</v>
      </c>
      <c r="E28" s="291"/>
      <c r="F28" s="291"/>
      <c r="G28" s="291"/>
      <c r="H28" s="291"/>
      <c r="I28" s="291"/>
      <c r="J28" s="291"/>
      <c r="K28" s="289"/>
    </row>
    <row r="29" s="1" customFormat="1" ht="12.75" customHeight="1">
      <c r="B29" s="292"/>
      <c r="C29" s="293"/>
      <c r="D29" s="293"/>
      <c r="E29" s="293"/>
      <c r="F29" s="293"/>
      <c r="G29" s="293"/>
      <c r="H29" s="293"/>
      <c r="I29" s="293"/>
      <c r="J29" s="293"/>
      <c r="K29" s="289"/>
    </row>
    <row r="30" s="1" customFormat="1" ht="15" customHeight="1">
      <c r="B30" s="292"/>
      <c r="C30" s="293"/>
      <c r="D30" s="291" t="s">
        <v>2668</v>
      </c>
      <c r="E30" s="291"/>
      <c r="F30" s="291"/>
      <c r="G30" s="291"/>
      <c r="H30" s="291"/>
      <c r="I30" s="291"/>
      <c r="J30" s="291"/>
      <c r="K30" s="289"/>
    </row>
    <row r="31" s="1" customFormat="1" ht="15" customHeight="1">
      <c r="B31" s="292"/>
      <c r="C31" s="293"/>
      <c r="D31" s="291" t="s">
        <v>2669</v>
      </c>
      <c r="E31" s="291"/>
      <c r="F31" s="291"/>
      <c r="G31" s="291"/>
      <c r="H31" s="291"/>
      <c r="I31" s="291"/>
      <c r="J31" s="291"/>
      <c r="K31" s="289"/>
    </row>
    <row r="32" s="1" customFormat="1" ht="12.75" customHeight="1">
      <c r="B32" s="292"/>
      <c r="C32" s="293"/>
      <c r="D32" s="293"/>
      <c r="E32" s="293"/>
      <c r="F32" s="293"/>
      <c r="G32" s="293"/>
      <c r="H32" s="293"/>
      <c r="I32" s="293"/>
      <c r="J32" s="293"/>
      <c r="K32" s="289"/>
    </row>
    <row r="33" s="1" customFormat="1" ht="15" customHeight="1">
      <c r="B33" s="292"/>
      <c r="C33" s="293"/>
      <c r="D33" s="291" t="s">
        <v>2670</v>
      </c>
      <c r="E33" s="291"/>
      <c r="F33" s="291"/>
      <c r="G33" s="291"/>
      <c r="H33" s="291"/>
      <c r="I33" s="291"/>
      <c r="J33" s="291"/>
      <c r="K33" s="289"/>
    </row>
    <row r="34" s="1" customFormat="1" ht="15" customHeight="1">
      <c r="B34" s="292"/>
      <c r="C34" s="293"/>
      <c r="D34" s="291" t="s">
        <v>2671</v>
      </c>
      <c r="E34" s="291"/>
      <c r="F34" s="291"/>
      <c r="G34" s="291"/>
      <c r="H34" s="291"/>
      <c r="I34" s="291"/>
      <c r="J34" s="291"/>
      <c r="K34" s="289"/>
    </row>
    <row r="35" s="1" customFormat="1" ht="15" customHeight="1">
      <c r="B35" s="292"/>
      <c r="C35" s="293"/>
      <c r="D35" s="291" t="s">
        <v>2672</v>
      </c>
      <c r="E35" s="291"/>
      <c r="F35" s="291"/>
      <c r="G35" s="291"/>
      <c r="H35" s="291"/>
      <c r="I35" s="291"/>
      <c r="J35" s="291"/>
      <c r="K35" s="289"/>
    </row>
    <row r="36" s="1" customFormat="1" ht="15" customHeight="1">
      <c r="B36" s="292"/>
      <c r="C36" s="293"/>
      <c r="D36" s="291"/>
      <c r="E36" s="294" t="s">
        <v>150</v>
      </c>
      <c r="F36" s="291"/>
      <c r="G36" s="291" t="s">
        <v>2673</v>
      </c>
      <c r="H36" s="291"/>
      <c r="I36" s="291"/>
      <c r="J36" s="291"/>
      <c r="K36" s="289"/>
    </row>
    <row r="37" s="1" customFormat="1" ht="30.75" customHeight="1">
      <c r="B37" s="292"/>
      <c r="C37" s="293"/>
      <c r="D37" s="291"/>
      <c r="E37" s="294" t="s">
        <v>2674</v>
      </c>
      <c r="F37" s="291"/>
      <c r="G37" s="291" t="s">
        <v>2675</v>
      </c>
      <c r="H37" s="291"/>
      <c r="I37" s="291"/>
      <c r="J37" s="291"/>
      <c r="K37" s="289"/>
    </row>
    <row r="38" s="1" customFormat="1" ht="15" customHeight="1">
      <c r="B38" s="292"/>
      <c r="C38" s="293"/>
      <c r="D38" s="291"/>
      <c r="E38" s="294" t="s">
        <v>57</v>
      </c>
      <c r="F38" s="291"/>
      <c r="G38" s="291" t="s">
        <v>2676</v>
      </c>
      <c r="H38" s="291"/>
      <c r="I38" s="291"/>
      <c r="J38" s="291"/>
      <c r="K38" s="289"/>
    </row>
    <row r="39" s="1" customFormat="1" ht="15" customHeight="1">
      <c r="B39" s="292"/>
      <c r="C39" s="293"/>
      <c r="D39" s="291"/>
      <c r="E39" s="294" t="s">
        <v>58</v>
      </c>
      <c r="F39" s="291"/>
      <c r="G39" s="291" t="s">
        <v>2677</v>
      </c>
      <c r="H39" s="291"/>
      <c r="I39" s="291"/>
      <c r="J39" s="291"/>
      <c r="K39" s="289"/>
    </row>
    <row r="40" s="1" customFormat="1" ht="15" customHeight="1">
      <c r="B40" s="292"/>
      <c r="C40" s="293"/>
      <c r="D40" s="291"/>
      <c r="E40" s="294" t="s">
        <v>151</v>
      </c>
      <c r="F40" s="291"/>
      <c r="G40" s="291" t="s">
        <v>2678</v>
      </c>
      <c r="H40" s="291"/>
      <c r="I40" s="291"/>
      <c r="J40" s="291"/>
      <c r="K40" s="289"/>
    </row>
    <row r="41" s="1" customFormat="1" ht="15" customHeight="1">
      <c r="B41" s="292"/>
      <c r="C41" s="293"/>
      <c r="D41" s="291"/>
      <c r="E41" s="294" t="s">
        <v>152</v>
      </c>
      <c r="F41" s="291"/>
      <c r="G41" s="291" t="s">
        <v>2679</v>
      </c>
      <c r="H41" s="291"/>
      <c r="I41" s="291"/>
      <c r="J41" s="291"/>
      <c r="K41" s="289"/>
    </row>
    <row r="42" s="1" customFormat="1" ht="15" customHeight="1">
      <c r="B42" s="292"/>
      <c r="C42" s="293"/>
      <c r="D42" s="291"/>
      <c r="E42" s="294" t="s">
        <v>2680</v>
      </c>
      <c r="F42" s="291"/>
      <c r="G42" s="291" t="s">
        <v>2681</v>
      </c>
      <c r="H42" s="291"/>
      <c r="I42" s="291"/>
      <c r="J42" s="291"/>
      <c r="K42" s="289"/>
    </row>
    <row r="43" s="1" customFormat="1" ht="15" customHeight="1">
      <c r="B43" s="292"/>
      <c r="C43" s="293"/>
      <c r="D43" s="291"/>
      <c r="E43" s="294"/>
      <c r="F43" s="291"/>
      <c r="G43" s="291" t="s">
        <v>2682</v>
      </c>
      <c r="H43" s="291"/>
      <c r="I43" s="291"/>
      <c r="J43" s="291"/>
      <c r="K43" s="289"/>
    </row>
    <row r="44" s="1" customFormat="1" ht="15" customHeight="1">
      <c r="B44" s="292"/>
      <c r="C44" s="293"/>
      <c r="D44" s="291"/>
      <c r="E44" s="294" t="s">
        <v>2683</v>
      </c>
      <c r="F44" s="291"/>
      <c r="G44" s="291" t="s">
        <v>2684</v>
      </c>
      <c r="H44" s="291"/>
      <c r="I44" s="291"/>
      <c r="J44" s="291"/>
      <c r="K44" s="289"/>
    </row>
    <row r="45" s="1" customFormat="1" ht="15" customHeight="1">
      <c r="B45" s="292"/>
      <c r="C45" s="293"/>
      <c r="D45" s="291"/>
      <c r="E45" s="294" t="s">
        <v>154</v>
      </c>
      <c r="F45" s="291"/>
      <c r="G45" s="291" t="s">
        <v>2685</v>
      </c>
      <c r="H45" s="291"/>
      <c r="I45" s="291"/>
      <c r="J45" s="291"/>
      <c r="K45" s="289"/>
    </row>
    <row r="46" s="1" customFormat="1" ht="12.75" customHeight="1">
      <c r="B46" s="292"/>
      <c r="C46" s="293"/>
      <c r="D46" s="291"/>
      <c r="E46" s="291"/>
      <c r="F46" s="291"/>
      <c r="G46" s="291"/>
      <c r="H46" s="291"/>
      <c r="I46" s="291"/>
      <c r="J46" s="291"/>
      <c r="K46" s="289"/>
    </row>
    <row r="47" s="1" customFormat="1" ht="15" customHeight="1">
      <c r="B47" s="292"/>
      <c r="C47" s="293"/>
      <c r="D47" s="291" t="s">
        <v>2686</v>
      </c>
      <c r="E47" s="291"/>
      <c r="F47" s="291"/>
      <c r="G47" s="291"/>
      <c r="H47" s="291"/>
      <c r="I47" s="291"/>
      <c r="J47" s="291"/>
      <c r="K47" s="289"/>
    </row>
    <row r="48" s="1" customFormat="1" ht="15" customHeight="1">
      <c r="B48" s="292"/>
      <c r="C48" s="293"/>
      <c r="D48" s="293"/>
      <c r="E48" s="291" t="s">
        <v>2687</v>
      </c>
      <c r="F48" s="291"/>
      <c r="G48" s="291"/>
      <c r="H48" s="291"/>
      <c r="I48" s="291"/>
      <c r="J48" s="291"/>
      <c r="K48" s="289"/>
    </row>
    <row r="49" s="1" customFormat="1" ht="15" customHeight="1">
      <c r="B49" s="292"/>
      <c r="C49" s="293"/>
      <c r="D49" s="293"/>
      <c r="E49" s="291" t="s">
        <v>2688</v>
      </c>
      <c r="F49" s="291"/>
      <c r="G49" s="291"/>
      <c r="H49" s="291"/>
      <c r="I49" s="291"/>
      <c r="J49" s="291"/>
      <c r="K49" s="289"/>
    </row>
    <row r="50" s="1" customFormat="1" ht="15" customHeight="1">
      <c r="B50" s="292"/>
      <c r="C50" s="293"/>
      <c r="D50" s="293"/>
      <c r="E50" s="291" t="s">
        <v>2689</v>
      </c>
      <c r="F50" s="291"/>
      <c r="G50" s="291"/>
      <c r="H50" s="291"/>
      <c r="I50" s="291"/>
      <c r="J50" s="291"/>
      <c r="K50" s="289"/>
    </row>
    <row r="51" s="1" customFormat="1" ht="15" customHeight="1">
      <c r="B51" s="292"/>
      <c r="C51" s="293"/>
      <c r="D51" s="291" t="s">
        <v>2690</v>
      </c>
      <c r="E51" s="291"/>
      <c r="F51" s="291"/>
      <c r="G51" s="291"/>
      <c r="H51" s="291"/>
      <c r="I51" s="291"/>
      <c r="J51" s="291"/>
      <c r="K51" s="289"/>
    </row>
    <row r="52" s="1" customFormat="1" ht="25.5" customHeight="1">
      <c r="B52" s="287"/>
      <c r="C52" s="288" t="s">
        <v>2691</v>
      </c>
      <c r="D52" s="288"/>
      <c r="E52" s="288"/>
      <c r="F52" s="288"/>
      <c r="G52" s="288"/>
      <c r="H52" s="288"/>
      <c r="I52" s="288"/>
      <c r="J52" s="288"/>
      <c r="K52" s="289"/>
    </row>
    <row r="53" s="1" customFormat="1" ht="5.25" customHeight="1">
      <c r="B53" s="287"/>
      <c r="C53" s="290"/>
      <c r="D53" s="290"/>
      <c r="E53" s="290"/>
      <c r="F53" s="290"/>
      <c r="G53" s="290"/>
      <c r="H53" s="290"/>
      <c r="I53" s="290"/>
      <c r="J53" s="290"/>
      <c r="K53" s="289"/>
    </row>
    <row r="54" s="1" customFormat="1" ht="15" customHeight="1">
      <c r="B54" s="287"/>
      <c r="C54" s="291" t="s">
        <v>2692</v>
      </c>
      <c r="D54" s="291"/>
      <c r="E54" s="291"/>
      <c r="F54" s="291"/>
      <c r="G54" s="291"/>
      <c r="H54" s="291"/>
      <c r="I54" s="291"/>
      <c r="J54" s="291"/>
      <c r="K54" s="289"/>
    </row>
    <row r="55" s="1" customFormat="1" ht="15" customHeight="1">
      <c r="B55" s="287"/>
      <c r="C55" s="291" t="s">
        <v>2693</v>
      </c>
      <c r="D55" s="291"/>
      <c r="E55" s="291"/>
      <c r="F55" s="291"/>
      <c r="G55" s="291"/>
      <c r="H55" s="291"/>
      <c r="I55" s="291"/>
      <c r="J55" s="291"/>
      <c r="K55" s="289"/>
    </row>
    <row r="56" s="1" customFormat="1" ht="12.75" customHeight="1">
      <c r="B56" s="287"/>
      <c r="C56" s="291"/>
      <c r="D56" s="291"/>
      <c r="E56" s="291"/>
      <c r="F56" s="291"/>
      <c r="G56" s="291"/>
      <c r="H56" s="291"/>
      <c r="I56" s="291"/>
      <c r="J56" s="291"/>
      <c r="K56" s="289"/>
    </row>
    <row r="57" s="1" customFormat="1" ht="15" customHeight="1">
      <c r="B57" s="287"/>
      <c r="C57" s="291" t="s">
        <v>2694</v>
      </c>
      <c r="D57" s="291"/>
      <c r="E57" s="291"/>
      <c r="F57" s="291"/>
      <c r="G57" s="291"/>
      <c r="H57" s="291"/>
      <c r="I57" s="291"/>
      <c r="J57" s="291"/>
      <c r="K57" s="289"/>
    </row>
    <row r="58" s="1" customFormat="1" ht="15" customHeight="1">
      <c r="B58" s="287"/>
      <c r="C58" s="293"/>
      <c r="D58" s="291" t="s">
        <v>2695</v>
      </c>
      <c r="E58" s="291"/>
      <c r="F58" s="291"/>
      <c r="G58" s="291"/>
      <c r="H58" s="291"/>
      <c r="I58" s="291"/>
      <c r="J58" s="291"/>
      <c r="K58" s="289"/>
    </row>
    <row r="59" s="1" customFormat="1" ht="15" customHeight="1">
      <c r="B59" s="287"/>
      <c r="C59" s="293"/>
      <c r="D59" s="291" t="s">
        <v>2696</v>
      </c>
      <c r="E59" s="291"/>
      <c r="F59" s="291"/>
      <c r="G59" s="291"/>
      <c r="H59" s="291"/>
      <c r="I59" s="291"/>
      <c r="J59" s="291"/>
      <c r="K59" s="289"/>
    </row>
    <row r="60" s="1" customFormat="1" ht="15" customHeight="1">
      <c r="B60" s="287"/>
      <c r="C60" s="293"/>
      <c r="D60" s="291" t="s">
        <v>2697</v>
      </c>
      <c r="E60" s="291"/>
      <c r="F60" s="291"/>
      <c r="G60" s="291"/>
      <c r="H60" s="291"/>
      <c r="I60" s="291"/>
      <c r="J60" s="291"/>
      <c r="K60" s="289"/>
    </row>
    <row r="61" s="1" customFormat="1" ht="15" customHeight="1">
      <c r="B61" s="287"/>
      <c r="C61" s="293"/>
      <c r="D61" s="291" t="s">
        <v>2698</v>
      </c>
      <c r="E61" s="291"/>
      <c r="F61" s="291"/>
      <c r="G61" s="291"/>
      <c r="H61" s="291"/>
      <c r="I61" s="291"/>
      <c r="J61" s="291"/>
      <c r="K61" s="289"/>
    </row>
    <row r="62" s="1" customFormat="1" ht="15" customHeight="1">
      <c r="B62" s="287"/>
      <c r="C62" s="293"/>
      <c r="D62" s="296" t="s">
        <v>2699</v>
      </c>
      <c r="E62" s="296"/>
      <c r="F62" s="296"/>
      <c r="G62" s="296"/>
      <c r="H62" s="296"/>
      <c r="I62" s="296"/>
      <c r="J62" s="296"/>
      <c r="K62" s="289"/>
    </row>
    <row r="63" s="1" customFormat="1" ht="15" customHeight="1">
      <c r="B63" s="287"/>
      <c r="C63" s="293"/>
      <c r="D63" s="291" t="s">
        <v>2700</v>
      </c>
      <c r="E63" s="291"/>
      <c r="F63" s="291"/>
      <c r="G63" s="291"/>
      <c r="H63" s="291"/>
      <c r="I63" s="291"/>
      <c r="J63" s="291"/>
      <c r="K63" s="289"/>
    </row>
    <row r="64" s="1" customFormat="1" ht="12.75" customHeight="1">
      <c r="B64" s="287"/>
      <c r="C64" s="293"/>
      <c r="D64" s="293"/>
      <c r="E64" s="297"/>
      <c r="F64" s="293"/>
      <c r="G64" s="293"/>
      <c r="H64" s="293"/>
      <c r="I64" s="293"/>
      <c r="J64" s="293"/>
      <c r="K64" s="289"/>
    </row>
    <row r="65" s="1" customFormat="1" ht="15" customHeight="1">
      <c r="B65" s="287"/>
      <c r="C65" s="293"/>
      <c r="D65" s="291" t="s">
        <v>2701</v>
      </c>
      <c r="E65" s="291"/>
      <c r="F65" s="291"/>
      <c r="G65" s="291"/>
      <c r="H65" s="291"/>
      <c r="I65" s="291"/>
      <c r="J65" s="291"/>
      <c r="K65" s="289"/>
    </row>
    <row r="66" s="1" customFormat="1" ht="15" customHeight="1">
      <c r="B66" s="287"/>
      <c r="C66" s="293"/>
      <c r="D66" s="296" t="s">
        <v>2702</v>
      </c>
      <c r="E66" s="296"/>
      <c r="F66" s="296"/>
      <c r="G66" s="296"/>
      <c r="H66" s="296"/>
      <c r="I66" s="296"/>
      <c r="J66" s="296"/>
      <c r="K66" s="289"/>
    </row>
    <row r="67" s="1" customFormat="1" ht="15" customHeight="1">
      <c r="B67" s="287"/>
      <c r="C67" s="293"/>
      <c r="D67" s="291" t="s">
        <v>2703</v>
      </c>
      <c r="E67" s="291"/>
      <c r="F67" s="291"/>
      <c r="G67" s="291"/>
      <c r="H67" s="291"/>
      <c r="I67" s="291"/>
      <c r="J67" s="291"/>
      <c r="K67" s="289"/>
    </row>
    <row r="68" s="1" customFormat="1" ht="15" customHeight="1">
      <c r="B68" s="287"/>
      <c r="C68" s="293"/>
      <c r="D68" s="291" t="s">
        <v>2704</v>
      </c>
      <c r="E68" s="291"/>
      <c r="F68" s="291"/>
      <c r="G68" s="291"/>
      <c r="H68" s="291"/>
      <c r="I68" s="291"/>
      <c r="J68" s="291"/>
      <c r="K68" s="289"/>
    </row>
    <row r="69" s="1" customFormat="1" ht="15" customHeight="1">
      <c r="B69" s="287"/>
      <c r="C69" s="293"/>
      <c r="D69" s="291" t="s">
        <v>2705</v>
      </c>
      <c r="E69" s="291"/>
      <c r="F69" s="291"/>
      <c r="G69" s="291"/>
      <c r="H69" s="291"/>
      <c r="I69" s="291"/>
      <c r="J69" s="291"/>
      <c r="K69" s="289"/>
    </row>
    <row r="70" s="1" customFormat="1" ht="15" customHeight="1">
      <c r="B70" s="287"/>
      <c r="C70" s="293"/>
      <c r="D70" s="291" t="s">
        <v>2706</v>
      </c>
      <c r="E70" s="291"/>
      <c r="F70" s="291"/>
      <c r="G70" s="291"/>
      <c r="H70" s="291"/>
      <c r="I70" s="291"/>
      <c r="J70" s="291"/>
      <c r="K70" s="289"/>
    </row>
    <row r="71" s="1" customFormat="1" ht="12.75" customHeight="1">
      <c r="B71" s="298"/>
      <c r="C71" s="299"/>
      <c r="D71" s="299"/>
      <c r="E71" s="299"/>
      <c r="F71" s="299"/>
      <c r="G71" s="299"/>
      <c r="H71" s="299"/>
      <c r="I71" s="299"/>
      <c r="J71" s="299"/>
      <c r="K71" s="300"/>
    </row>
    <row r="72" s="1" customFormat="1" ht="18.75" customHeight="1">
      <c r="B72" s="301"/>
      <c r="C72" s="301"/>
      <c r="D72" s="301"/>
      <c r="E72" s="301"/>
      <c r="F72" s="301"/>
      <c r="G72" s="301"/>
      <c r="H72" s="301"/>
      <c r="I72" s="301"/>
      <c r="J72" s="301"/>
      <c r="K72" s="302"/>
    </row>
    <row r="73" s="1" customFormat="1" ht="18.75" customHeight="1">
      <c r="B73" s="302"/>
      <c r="C73" s="302"/>
      <c r="D73" s="302"/>
      <c r="E73" s="302"/>
      <c r="F73" s="302"/>
      <c r="G73" s="302"/>
      <c r="H73" s="302"/>
      <c r="I73" s="302"/>
      <c r="J73" s="302"/>
      <c r="K73" s="302"/>
    </row>
    <row r="74" s="1" customFormat="1" ht="7.5" customHeight="1">
      <c r="B74" s="303"/>
      <c r="C74" s="304"/>
      <c r="D74" s="304"/>
      <c r="E74" s="304"/>
      <c r="F74" s="304"/>
      <c r="G74" s="304"/>
      <c r="H74" s="304"/>
      <c r="I74" s="304"/>
      <c r="J74" s="304"/>
      <c r="K74" s="305"/>
    </row>
    <row r="75" s="1" customFormat="1" ht="45" customHeight="1">
      <c r="B75" s="306"/>
      <c r="C75" s="307" t="s">
        <v>2707</v>
      </c>
      <c r="D75" s="307"/>
      <c r="E75" s="307"/>
      <c r="F75" s="307"/>
      <c r="G75" s="307"/>
      <c r="H75" s="307"/>
      <c r="I75" s="307"/>
      <c r="J75" s="307"/>
      <c r="K75" s="308"/>
    </row>
    <row r="76" s="1" customFormat="1" ht="17.25" customHeight="1">
      <c r="B76" s="306"/>
      <c r="C76" s="309" t="s">
        <v>2708</v>
      </c>
      <c r="D76" s="309"/>
      <c r="E76" s="309"/>
      <c r="F76" s="309" t="s">
        <v>2709</v>
      </c>
      <c r="G76" s="310"/>
      <c r="H76" s="309" t="s">
        <v>58</v>
      </c>
      <c r="I76" s="309" t="s">
        <v>61</v>
      </c>
      <c r="J76" s="309" t="s">
        <v>2710</v>
      </c>
      <c r="K76" s="308"/>
    </row>
    <row r="77" s="1" customFormat="1" ht="17.25" customHeight="1">
      <c r="B77" s="306"/>
      <c r="C77" s="311" t="s">
        <v>2711</v>
      </c>
      <c r="D77" s="311"/>
      <c r="E77" s="311"/>
      <c r="F77" s="312" t="s">
        <v>2712</v>
      </c>
      <c r="G77" s="313"/>
      <c r="H77" s="311"/>
      <c r="I77" s="311"/>
      <c r="J77" s="311" t="s">
        <v>2713</v>
      </c>
      <c r="K77" s="308"/>
    </row>
    <row r="78" s="1" customFormat="1" ht="5.25" customHeight="1">
      <c r="B78" s="306"/>
      <c r="C78" s="314"/>
      <c r="D78" s="314"/>
      <c r="E78" s="314"/>
      <c r="F78" s="314"/>
      <c r="G78" s="315"/>
      <c r="H78" s="314"/>
      <c r="I78" s="314"/>
      <c r="J78" s="314"/>
      <c r="K78" s="308"/>
    </row>
    <row r="79" s="1" customFormat="1" ht="15" customHeight="1">
      <c r="B79" s="306"/>
      <c r="C79" s="294" t="s">
        <v>57</v>
      </c>
      <c r="D79" s="316"/>
      <c r="E79" s="316"/>
      <c r="F79" s="317" t="s">
        <v>2714</v>
      </c>
      <c r="G79" s="318"/>
      <c r="H79" s="294" t="s">
        <v>2715</v>
      </c>
      <c r="I79" s="294" t="s">
        <v>2716</v>
      </c>
      <c r="J79" s="294">
        <v>20</v>
      </c>
      <c r="K79" s="308"/>
    </row>
    <row r="80" s="1" customFormat="1" ht="15" customHeight="1">
      <c r="B80" s="306"/>
      <c r="C80" s="294" t="s">
        <v>2717</v>
      </c>
      <c r="D80" s="294"/>
      <c r="E80" s="294"/>
      <c r="F80" s="317" t="s">
        <v>2714</v>
      </c>
      <c r="G80" s="318"/>
      <c r="H80" s="294" t="s">
        <v>2718</v>
      </c>
      <c r="I80" s="294" t="s">
        <v>2716</v>
      </c>
      <c r="J80" s="294">
        <v>120</v>
      </c>
      <c r="K80" s="308"/>
    </row>
    <row r="81" s="1" customFormat="1" ht="15" customHeight="1">
      <c r="B81" s="319"/>
      <c r="C81" s="294" t="s">
        <v>2719</v>
      </c>
      <c r="D81" s="294"/>
      <c r="E81" s="294"/>
      <c r="F81" s="317" t="s">
        <v>2720</v>
      </c>
      <c r="G81" s="318"/>
      <c r="H81" s="294" t="s">
        <v>2721</v>
      </c>
      <c r="I81" s="294" t="s">
        <v>2716</v>
      </c>
      <c r="J81" s="294">
        <v>50</v>
      </c>
      <c r="K81" s="308"/>
    </row>
    <row r="82" s="1" customFormat="1" ht="15" customHeight="1">
      <c r="B82" s="319"/>
      <c r="C82" s="294" t="s">
        <v>2722</v>
      </c>
      <c r="D82" s="294"/>
      <c r="E82" s="294"/>
      <c r="F82" s="317" t="s">
        <v>2714</v>
      </c>
      <c r="G82" s="318"/>
      <c r="H82" s="294" t="s">
        <v>2723</v>
      </c>
      <c r="I82" s="294" t="s">
        <v>2724</v>
      </c>
      <c r="J82" s="294"/>
      <c r="K82" s="308"/>
    </row>
    <row r="83" s="1" customFormat="1" ht="15" customHeight="1">
      <c r="B83" s="319"/>
      <c r="C83" s="320" t="s">
        <v>2725</v>
      </c>
      <c r="D83" s="320"/>
      <c r="E83" s="320"/>
      <c r="F83" s="321" t="s">
        <v>2720</v>
      </c>
      <c r="G83" s="320"/>
      <c r="H83" s="320" t="s">
        <v>2726</v>
      </c>
      <c r="I83" s="320" t="s">
        <v>2716</v>
      </c>
      <c r="J83" s="320">
        <v>15</v>
      </c>
      <c r="K83" s="308"/>
    </row>
    <row r="84" s="1" customFormat="1" ht="15" customHeight="1">
      <c r="B84" s="319"/>
      <c r="C84" s="320" t="s">
        <v>2727</v>
      </c>
      <c r="D84" s="320"/>
      <c r="E84" s="320"/>
      <c r="F84" s="321" t="s">
        <v>2720</v>
      </c>
      <c r="G84" s="320"/>
      <c r="H84" s="320" t="s">
        <v>2728</v>
      </c>
      <c r="I84" s="320" t="s">
        <v>2716</v>
      </c>
      <c r="J84" s="320">
        <v>15</v>
      </c>
      <c r="K84" s="308"/>
    </row>
    <row r="85" s="1" customFormat="1" ht="15" customHeight="1">
      <c r="B85" s="319"/>
      <c r="C85" s="320" t="s">
        <v>2729</v>
      </c>
      <c r="D85" s="320"/>
      <c r="E85" s="320"/>
      <c r="F85" s="321" t="s">
        <v>2720</v>
      </c>
      <c r="G85" s="320"/>
      <c r="H85" s="320" t="s">
        <v>2730</v>
      </c>
      <c r="I85" s="320" t="s">
        <v>2716</v>
      </c>
      <c r="J85" s="320">
        <v>20</v>
      </c>
      <c r="K85" s="308"/>
    </row>
    <row r="86" s="1" customFormat="1" ht="15" customHeight="1">
      <c r="B86" s="319"/>
      <c r="C86" s="320" t="s">
        <v>2731</v>
      </c>
      <c r="D86" s="320"/>
      <c r="E86" s="320"/>
      <c r="F86" s="321" t="s">
        <v>2720</v>
      </c>
      <c r="G86" s="320"/>
      <c r="H86" s="320" t="s">
        <v>2732</v>
      </c>
      <c r="I86" s="320" t="s">
        <v>2716</v>
      </c>
      <c r="J86" s="320">
        <v>20</v>
      </c>
      <c r="K86" s="308"/>
    </row>
    <row r="87" s="1" customFormat="1" ht="15" customHeight="1">
      <c r="B87" s="319"/>
      <c r="C87" s="294" t="s">
        <v>2733</v>
      </c>
      <c r="D87" s="294"/>
      <c r="E87" s="294"/>
      <c r="F87" s="317" t="s">
        <v>2720</v>
      </c>
      <c r="G87" s="318"/>
      <c r="H87" s="294" t="s">
        <v>2734</v>
      </c>
      <c r="I87" s="294" t="s">
        <v>2716</v>
      </c>
      <c r="J87" s="294">
        <v>50</v>
      </c>
      <c r="K87" s="308"/>
    </row>
    <row r="88" s="1" customFormat="1" ht="15" customHeight="1">
      <c r="B88" s="319"/>
      <c r="C88" s="294" t="s">
        <v>2735</v>
      </c>
      <c r="D88" s="294"/>
      <c r="E88" s="294"/>
      <c r="F88" s="317" t="s">
        <v>2720</v>
      </c>
      <c r="G88" s="318"/>
      <c r="H88" s="294" t="s">
        <v>2736</v>
      </c>
      <c r="I88" s="294" t="s">
        <v>2716</v>
      </c>
      <c r="J88" s="294">
        <v>20</v>
      </c>
      <c r="K88" s="308"/>
    </row>
    <row r="89" s="1" customFormat="1" ht="15" customHeight="1">
      <c r="B89" s="319"/>
      <c r="C89" s="294" t="s">
        <v>2737</v>
      </c>
      <c r="D89" s="294"/>
      <c r="E89" s="294"/>
      <c r="F89" s="317" t="s">
        <v>2720</v>
      </c>
      <c r="G89" s="318"/>
      <c r="H89" s="294" t="s">
        <v>2738</v>
      </c>
      <c r="I89" s="294" t="s">
        <v>2716</v>
      </c>
      <c r="J89" s="294">
        <v>20</v>
      </c>
      <c r="K89" s="308"/>
    </row>
    <row r="90" s="1" customFormat="1" ht="15" customHeight="1">
      <c r="B90" s="319"/>
      <c r="C90" s="294" t="s">
        <v>2739</v>
      </c>
      <c r="D90" s="294"/>
      <c r="E90" s="294"/>
      <c r="F90" s="317" t="s">
        <v>2720</v>
      </c>
      <c r="G90" s="318"/>
      <c r="H90" s="294" t="s">
        <v>2740</v>
      </c>
      <c r="I90" s="294" t="s">
        <v>2716</v>
      </c>
      <c r="J90" s="294">
        <v>50</v>
      </c>
      <c r="K90" s="308"/>
    </row>
    <row r="91" s="1" customFormat="1" ht="15" customHeight="1">
      <c r="B91" s="319"/>
      <c r="C91" s="294" t="s">
        <v>2741</v>
      </c>
      <c r="D91" s="294"/>
      <c r="E91" s="294"/>
      <c r="F91" s="317" t="s">
        <v>2720</v>
      </c>
      <c r="G91" s="318"/>
      <c r="H91" s="294" t="s">
        <v>2741</v>
      </c>
      <c r="I91" s="294" t="s">
        <v>2716</v>
      </c>
      <c r="J91" s="294">
        <v>50</v>
      </c>
      <c r="K91" s="308"/>
    </row>
    <row r="92" s="1" customFormat="1" ht="15" customHeight="1">
      <c r="B92" s="319"/>
      <c r="C92" s="294" t="s">
        <v>2742</v>
      </c>
      <c r="D92" s="294"/>
      <c r="E92" s="294"/>
      <c r="F92" s="317" t="s">
        <v>2720</v>
      </c>
      <c r="G92" s="318"/>
      <c r="H92" s="294" t="s">
        <v>2743</v>
      </c>
      <c r="I92" s="294" t="s">
        <v>2716</v>
      </c>
      <c r="J92" s="294">
        <v>255</v>
      </c>
      <c r="K92" s="308"/>
    </row>
    <row r="93" s="1" customFormat="1" ht="15" customHeight="1">
      <c r="B93" s="319"/>
      <c r="C93" s="294" t="s">
        <v>2744</v>
      </c>
      <c r="D93" s="294"/>
      <c r="E93" s="294"/>
      <c r="F93" s="317" t="s">
        <v>2714</v>
      </c>
      <c r="G93" s="318"/>
      <c r="H93" s="294" t="s">
        <v>2745</v>
      </c>
      <c r="I93" s="294" t="s">
        <v>2746</v>
      </c>
      <c r="J93" s="294"/>
      <c r="K93" s="308"/>
    </row>
    <row r="94" s="1" customFormat="1" ht="15" customHeight="1">
      <c r="B94" s="319"/>
      <c r="C94" s="294" t="s">
        <v>2747</v>
      </c>
      <c r="D94" s="294"/>
      <c r="E94" s="294"/>
      <c r="F94" s="317" t="s">
        <v>2714</v>
      </c>
      <c r="G94" s="318"/>
      <c r="H94" s="294" t="s">
        <v>2748</v>
      </c>
      <c r="I94" s="294" t="s">
        <v>2749</v>
      </c>
      <c r="J94" s="294"/>
      <c r="K94" s="308"/>
    </row>
    <row r="95" s="1" customFormat="1" ht="15" customHeight="1">
      <c r="B95" s="319"/>
      <c r="C95" s="294" t="s">
        <v>2750</v>
      </c>
      <c r="D95" s="294"/>
      <c r="E95" s="294"/>
      <c r="F95" s="317" t="s">
        <v>2714</v>
      </c>
      <c r="G95" s="318"/>
      <c r="H95" s="294" t="s">
        <v>2750</v>
      </c>
      <c r="I95" s="294" t="s">
        <v>2749</v>
      </c>
      <c r="J95" s="294"/>
      <c r="K95" s="308"/>
    </row>
    <row r="96" s="1" customFormat="1" ht="15" customHeight="1">
      <c r="B96" s="319"/>
      <c r="C96" s="294" t="s">
        <v>42</v>
      </c>
      <c r="D96" s="294"/>
      <c r="E96" s="294"/>
      <c r="F96" s="317" t="s">
        <v>2714</v>
      </c>
      <c r="G96" s="318"/>
      <c r="H96" s="294" t="s">
        <v>2751</v>
      </c>
      <c r="I96" s="294" t="s">
        <v>2749</v>
      </c>
      <c r="J96" s="294"/>
      <c r="K96" s="308"/>
    </row>
    <row r="97" s="1" customFormat="1" ht="15" customHeight="1">
      <c r="B97" s="319"/>
      <c r="C97" s="294" t="s">
        <v>52</v>
      </c>
      <c r="D97" s="294"/>
      <c r="E97" s="294"/>
      <c r="F97" s="317" t="s">
        <v>2714</v>
      </c>
      <c r="G97" s="318"/>
      <c r="H97" s="294" t="s">
        <v>2752</v>
      </c>
      <c r="I97" s="294" t="s">
        <v>2749</v>
      </c>
      <c r="J97" s="294"/>
      <c r="K97" s="308"/>
    </row>
    <row r="98" s="1" customFormat="1" ht="15" customHeight="1">
      <c r="B98" s="322"/>
      <c r="C98" s="323"/>
      <c r="D98" s="323"/>
      <c r="E98" s="323"/>
      <c r="F98" s="323"/>
      <c r="G98" s="323"/>
      <c r="H98" s="323"/>
      <c r="I98" s="323"/>
      <c r="J98" s="323"/>
      <c r="K98" s="324"/>
    </row>
    <row r="99" s="1" customFormat="1" ht="18.75" customHeight="1">
      <c r="B99" s="325"/>
      <c r="C99" s="326"/>
      <c r="D99" s="326"/>
      <c r="E99" s="326"/>
      <c r="F99" s="326"/>
      <c r="G99" s="326"/>
      <c r="H99" s="326"/>
      <c r="I99" s="326"/>
      <c r="J99" s="326"/>
      <c r="K99" s="325"/>
    </row>
    <row r="100" s="1" customFormat="1" ht="18.75" customHeight="1">
      <c r="B100" s="302"/>
      <c r="C100" s="302"/>
      <c r="D100" s="302"/>
      <c r="E100" s="302"/>
      <c r="F100" s="302"/>
      <c r="G100" s="302"/>
      <c r="H100" s="302"/>
      <c r="I100" s="302"/>
      <c r="J100" s="302"/>
      <c r="K100" s="302"/>
    </row>
    <row r="101" s="1" customFormat="1" ht="7.5" customHeight="1">
      <c r="B101" s="303"/>
      <c r="C101" s="304"/>
      <c r="D101" s="304"/>
      <c r="E101" s="304"/>
      <c r="F101" s="304"/>
      <c r="G101" s="304"/>
      <c r="H101" s="304"/>
      <c r="I101" s="304"/>
      <c r="J101" s="304"/>
      <c r="K101" s="305"/>
    </row>
    <row r="102" s="1" customFormat="1" ht="45" customHeight="1">
      <c r="B102" s="306"/>
      <c r="C102" s="307" t="s">
        <v>2753</v>
      </c>
      <c r="D102" s="307"/>
      <c r="E102" s="307"/>
      <c r="F102" s="307"/>
      <c r="G102" s="307"/>
      <c r="H102" s="307"/>
      <c r="I102" s="307"/>
      <c r="J102" s="307"/>
      <c r="K102" s="308"/>
    </row>
    <row r="103" s="1" customFormat="1" ht="17.25" customHeight="1">
      <c r="B103" s="306"/>
      <c r="C103" s="309" t="s">
        <v>2708</v>
      </c>
      <c r="D103" s="309"/>
      <c r="E103" s="309"/>
      <c r="F103" s="309" t="s">
        <v>2709</v>
      </c>
      <c r="G103" s="310"/>
      <c r="H103" s="309" t="s">
        <v>58</v>
      </c>
      <c r="I103" s="309" t="s">
        <v>61</v>
      </c>
      <c r="J103" s="309" t="s">
        <v>2710</v>
      </c>
      <c r="K103" s="308"/>
    </row>
    <row r="104" s="1" customFormat="1" ht="17.25" customHeight="1">
      <c r="B104" s="306"/>
      <c r="C104" s="311" t="s">
        <v>2711</v>
      </c>
      <c r="D104" s="311"/>
      <c r="E104" s="311"/>
      <c r="F104" s="312" t="s">
        <v>2712</v>
      </c>
      <c r="G104" s="313"/>
      <c r="H104" s="311"/>
      <c r="I104" s="311"/>
      <c r="J104" s="311" t="s">
        <v>2713</v>
      </c>
      <c r="K104" s="308"/>
    </row>
    <row r="105" s="1" customFormat="1" ht="5.25" customHeight="1">
      <c r="B105" s="306"/>
      <c r="C105" s="309"/>
      <c r="D105" s="309"/>
      <c r="E105" s="309"/>
      <c r="F105" s="309"/>
      <c r="G105" s="327"/>
      <c r="H105" s="309"/>
      <c r="I105" s="309"/>
      <c r="J105" s="309"/>
      <c r="K105" s="308"/>
    </row>
    <row r="106" s="1" customFormat="1" ht="15" customHeight="1">
      <c r="B106" s="306"/>
      <c r="C106" s="294" t="s">
        <v>57</v>
      </c>
      <c r="D106" s="316"/>
      <c r="E106" s="316"/>
      <c r="F106" s="317" t="s">
        <v>2714</v>
      </c>
      <c r="G106" s="294"/>
      <c r="H106" s="294" t="s">
        <v>2754</v>
      </c>
      <c r="I106" s="294" t="s">
        <v>2716</v>
      </c>
      <c r="J106" s="294">
        <v>20</v>
      </c>
      <c r="K106" s="308"/>
    </row>
    <row r="107" s="1" customFormat="1" ht="15" customHeight="1">
      <c r="B107" s="306"/>
      <c r="C107" s="294" t="s">
        <v>2717</v>
      </c>
      <c r="D107" s="294"/>
      <c r="E107" s="294"/>
      <c r="F107" s="317" t="s">
        <v>2714</v>
      </c>
      <c r="G107" s="294"/>
      <c r="H107" s="294" t="s">
        <v>2754</v>
      </c>
      <c r="I107" s="294" t="s">
        <v>2716</v>
      </c>
      <c r="J107" s="294">
        <v>120</v>
      </c>
      <c r="K107" s="308"/>
    </row>
    <row r="108" s="1" customFormat="1" ht="15" customHeight="1">
      <c r="B108" s="319"/>
      <c r="C108" s="294" t="s">
        <v>2719</v>
      </c>
      <c r="D108" s="294"/>
      <c r="E108" s="294"/>
      <c r="F108" s="317" t="s">
        <v>2720</v>
      </c>
      <c r="G108" s="294"/>
      <c r="H108" s="294" t="s">
        <v>2754</v>
      </c>
      <c r="I108" s="294" t="s">
        <v>2716</v>
      </c>
      <c r="J108" s="294">
        <v>50</v>
      </c>
      <c r="K108" s="308"/>
    </row>
    <row r="109" s="1" customFormat="1" ht="15" customHeight="1">
      <c r="B109" s="319"/>
      <c r="C109" s="294" t="s">
        <v>2722</v>
      </c>
      <c r="D109" s="294"/>
      <c r="E109" s="294"/>
      <c r="F109" s="317" t="s">
        <v>2714</v>
      </c>
      <c r="G109" s="294"/>
      <c r="H109" s="294" t="s">
        <v>2754</v>
      </c>
      <c r="I109" s="294" t="s">
        <v>2724</v>
      </c>
      <c r="J109" s="294"/>
      <c r="K109" s="308"/>
    </row>
    <row r="110" s="1" customFormat="1" ht="15" customHeight="1">
      <c r="B110" s="319"/>
      <c r="C110" s="294" t="s">
        <v>2733</v>
      </c>
      <c r="D110" s="294"/>
      <c r="E110" s="294"/>
      <c r="F110" s="317" t="s">
        <v>2720</v>
      </c>
      <c r="G110" s="294"/>
      <c r="H110" s="294" t="s">
        <v>2754</v>
      </c>
      <c r="I110" s="294" t="s">
        <v>2716</v>
      </c>
      <c r="J110" s="294">
        <v>50</v>
      </c>
      <c r="K110" s="308"/>
    </row>
    <row r="111" s="1" customFormat="1" ht="15" customHeight="1">
      <c r="B111" s="319"/>
      <c r="C111" s="294" t="s">
        <v>2741</v>
      </c>
      <c r="D111" s="294"/>
      <c r="E111" s="294"/>
      <c r="F111" s="317" t="s">
        <v>2720</v>
      </c>
      <c r="G111" s="294"/>
      <c r="H111" s="294" t="s">
        <v>2754</v>
      </c>
      <c r="I111" s="294" t="s">
        <v>2716</v>
      </c>
      <c r="J111" s="294">
        <v>50</v>
      </c>
      <c r="K111" s="308"/>
    </row>
    <row r="112" s="1" customFormat="1" ht="15" customHeight="1">
      <c r="B112" s="319"/>
      <c r="C112" s="294" t="s">
        <v>2739</v>
      </c>
      <c r="D112" s="294"/>
      <c r="E112" s="294"/>
      <c r="F112" s="317" t="s">
        <v>2720</v>
      </c>
      <c r="G112" s="294"/>
      <c r="H112" s="294" t="s">
        <v>2754</v>
      </c>
      <c r="I112" s="294" t="s">
        <v>2716</v>
      </c>
      <c r="J112" s="294">
        <v>50</v>
      </c>
      <c r="K112" s="308"/>
    </row>
    <row r="113" s="1" customFormat="1" ht="15" customHeight="1">
      <c r="B113" s="319"/>
      <c r="C113" s="294" t="s">
        <v>57</v>
      </c>
      <c r="D113" s="294"/>
      <c r="E113" s="294"/>
      <c r="F113" s="317" t="s">
        <v>2714</v>
      </c>
      <c r="G113" s="294"/>
      <c r="H113" s="294" t="s">
        <v>2755</v>
      </c>
      <c r="I113" s="294" t="s">
        <v>2716</v>
      </c>
      <c r="J113" s="294">
        <v>20</v>
      </c>
      <c r="K113" s="308"/>
    </row>
    <row r="114" s="1" customFormat="1" ht="15" customHeight="1">
      <c r="B114" s="319"/>
      <c r="C114" s="294" t="s">
        <v>2756</v>
      </c>
      <c r="D114" s="294"/>
      <c r="E114" s="294"/>
      <c r="F114" s="317" t="s">
        <v>2714</v>
      </c>
      <c r="G114" s="294"/>
      <c r="H114" s="294" t="s">
        <v>2757</v>
      </c>
      <c r="I114" s="294" t="s">
        <v>2716</v>
      </c>
      <c r="J114" s="294">
        <v>120</v>
      </c>
      <c r="K114" s="308"/>
    </row>
    <row r="115" s="1" customFormat="1" ht="15" customHeight="1">
      <c r="B115" s="319"/>
      <c r="C115" s="294" t="s">
        <v>42</v>
      </c>
      <c r="D115" s="294"/>
      <c r="E115" s="294"/>
      <c r="F115" s="317" t="s">
        <v>2714</v>
      </c>
      <c r="G115" s="294"/>
      <c r="H115" s="294" t="s">
        <v>2758</v>
      </c>
      <c r="I115" s="294" t="s">
        <v>2749</v>
      </c>
      <c r="J115" s="294"/>
      <c r="K115" s="308"/>
    </row>
    <row r="116" s="1" customFormat="1" ht="15" customHeight="1">
      <c r="B116" s="319"/>
      <c r="C116" s="294" t="s">
        <v>52</v>
      </c>
      <c r="D116" s="294"/>
      <c r="E116" s="294"/>
      <c r="F116" s="317" t="s">
        <v>2714</v>
      </c>
      <c r="G116" s="294"/>
      <c r="H116" s="294" t="s">
        <v>2759</v>
      </c>
      <c r="I116" s="294" t="s">
        <v>2749</v>
      </c>
      <c r="J116" s="294"/>
      <c r="K116" s="308"/>
    </row>
    <row r="117" s="1" customFormat="1" ht="15" customHeight="1">
      <c r="B117" s="319"/>
      <c r="C117" s="294" t="s">
        <v>61</v>
      </c>
      <c r="D117" s="294"/>
      <c r="E117" s="294"/>
      <c r="F117" s="317" t="s">
        <v>2714</v>
      </c>
      <c r="G117" s="294"/>
      <c r="H117" s="294" t="s">
        <v>2760</v>
      </c>
      <c r="I117" s="294" t="s">
        <v>2761</v>
      </c>
      <c r="J117" s="294"/>
      <c r="K117" s="308"/>
    </row>
    <row r="118" s="1" customFormat="1" ht="15" customHeight="1">
      <c r="B118" s="322"/>
      <c r="C118" s="328"/>
      <c r="D118" s="328"/>
      <c r="E118" s="328"/>
      <c r="F118" s="328"/>
      <c r="G118" s="328"/>
      <c r="H118" s="328"/>
      <c r="I118" s="328"/>
      <c r="J118" s="328"/>
      <c r="K118" s="324"/>
    </row>
    <row r="119" s="1" customFormat="1" ht="18.75" customHeight="1">
      <c r="B119" s="329"/>
      <c r="C119" s="330"/>
      <c r="D119" s="330"/>
      <c r="E119" s="330"/>
      <c r="F119" s="331"/>
      <c r="G119" s="330"/>
      <c r="H119" s="330"/>
      <c r="I119" s="330"/>
      <c r="J119" s="330"/>
      <c r="K119" s="329"/>
    </row>
    <row r="120" s="1" customFormat="1" ht="18.75" customHeight="1">
      <c r="B120" s="302"/>
      <c r="C120" s="302"/>
      <c r="D120" s="302"/>
      <c r="E120" s="302"/>
      <c r="F120" s="302"/>
      <c r="G120" s="302"/>
      <c r="H120" s="302"/>
      <c r="I120" s="302"/>
      <c r="J120" s="302"/>
      <c r="K120" s="302"/>
    </row>
    <row r="121" s="1" customFormat="1" ht="7.5" customHeight="1">
      <c r="B121" s="332"/>
      <c r="C121" s="333"/>
      <c r="D121" s="333"/>
      <c r="E121" s="333"/>
      <c r="F121" s="333"/>
      <c r="G121" s="333"/>
      <c r="H121" s="333"/>
      <c r="I121" s="333"/>
      <c r="J121" s="333"/>
      <c r="K121" s="334"/>
    </row>
    <row r="122" s="1" customFormat="1" ht="45" customHeight="1">
      <c r="B122" s="335"/>
      <c r="C122" s="285" t="s">
        <v>2762</v>
      </c>
      <c r="D122" s="285"/>
      <c r="E122" s="285"/>
      <c r="F122" s="285"/>
      <c r="G122" s="285"/>
      <c r="H122" s="285"/>
      <c r="I122" s="285"/>
      <c r="J122" s="285"/>
      <c r="K122" s="336"/>
    </row>
    <row r="123" s="1" customFormat="1" ht="17.25" customHeight="1">
      <c r="B123" s="337"/>
      <c r="C123" s="309" t="s">
        <v>2708</v>
      </c>
      <c r="D123" s="309"/>
      <c r="E123" s="309"/>
      <c r="F123" s="309" t="s">
        <v>2709</v>
      </c>
      <c r="G123" s="310"/>
      <c r="H123" s="309" t="s">
        <v>58</v>
      </c>
      <c r="I123" s="309" t="s">
        <v>61</v>
      </c>
      <c r="J123" s="309" t="s">
        <v>2710</v>
      </c>
      <c r="K123" s="338"/>
    </row>
    <row r="124" s="1" customFormat="1" ht="17.25" customHeight="1">
      <c r="B124" s="337"/>
      <c r="C124" s="311" t="s">
        <v>2711</v>
      </c>
      <c r="D124" s="311"/>
      <c r="E124" s="311"/>
      <c r="F124" s="312" t="s">
        <v>2712</v>
      </c>
      <c r="G124" s="313"/>
      <c r="H124" s="311"/>
      <c r="I124" s="311"/>
      <c r="J124" s="311" t="s">
        <v>2713</v>
      </c>
      <c r="K124" s="338"/>
    </row>
    <row r="125" s="1" customFormat="1" ht="5.25" customHeight="1">
      <c r="B125" s="339"/>
      <c r="C125" s="314"/>
      <c r="D125" s="314"/>
      <c r="E125" s="314"/>
      <c r="F125" s="314"/>
      <c r="G125" s="340"/>
      <c r="H125" s="314"/>
      <c r="I125" s="314"/>
      <c r="J125" s="314"/>
      <c r="K125" s="341"/>
    </row>
    <row r="126" s="1" customFormat="1" ht="15" customHeight="1">
      <c r="B126" s="339"/>
      <c r="C126" s="294" t="s">
        <v>2717</v>
      </c>
      <c r="D126" s="316"/>
      <c r="E126" s="316"/>
      <c r="F126" s="317" t="s">
        <v>2714</v>
      </c>
      <c r="G126" s="294"/>
      <c r="H126" s="294" t="s">
        <v>2754</v>
      </c>
      <c r="I126" s="294" t="s">
        <v>2716</v>
      </c>
      <c r="J126" s="294">
        <v>120</v>
      </c>
      <c r="K126" s="342"/>
    </row>
    <row r="127" s="1" customFormat="1" ht="15" customHeight="1">
      <c r="B127" s="339"/>
      <c r="C127" s="294" t="s">
        <v>2763</v>
      </c>
      <c r="D127" s="294"/>
      <c r="E127" s="294"/>
      <c r="F127" s="317" t="s">
        <v>2714</v>
      </c>
      <c r="G127" s="294"/>
      <c r="H127" s="294" t="s">
        <v>2764</v>
      </c>
      <c r="I127" s="294" t="s">
        <v>2716</v>
      </c>
      <c r="J127" s="294" t="s">
        <v>2765</v>
      </c>
      <c r="K127" s="342"/>
    </row>
    <row r="128" s="1" customFormat="1" ht="15" customHeight="1">
      <c r="B128" s="339"/>
      <c r="C128" s="294" t="s">
        <v>2662</v>
      </c>
      <c r="D128" s="294"/>
      <c r="E128" s="294"/>
      <c r="F128" s="317" t="s">
        <v>2714</v>
      </c>
      <c r="G128" s="294"/>
      <c r="H128" s="294" t="s">
        <v>2766</v>
      </c>
      <c r="I128" s="294" t="s">
        <v>2716</v>
      </c>
      <c r="J128" s="294" t="s">
        <v>2765</v>
      </c>
      <c r="K128" s="342"/>
    </row>
    <row r="129" s="1" customFormat="1" ht="15" customHeight="1">
      <c r="B129" s="339"/>
      <c r="C129" s="294" t="s">
        <v>2725</v>
      </c>
      <c r="D129" s="294"/>
      <c r="E129" s="294"/>
      <c r="F129" s="317" t="s">
        <v>2720</v>
      </c>
      <c r="G129" s="294"/>
      <c r="H129" s="294" t="s">
        <v>2726</v>
      </c>
      <c r="I129" s="294" t="s">
        <v>2716</v>
      </c>
      <c r="J129" s="294">
        <v>15</v>
      </c>
      <c r="K129" s="342"/>
    </row>
    <row r="130" s="1" customFormat="1" ht="15" customHeight="1">
      <c r="B130" s="339"/>
      <c r="C130" s="320" t="s">
        <v>2727</v>
      </c>
      <c r="D130" s="320"/>
      <c r="E130" s="320"/>
      <c r="F130" s="321" t="s">
        <v>2720</v>
      </c>
      <c r="G130" s="320"/>
      <c r="H130" s="320" t="s">
        <v>2728</v>
      </c>
      <c r="I130" s="320" t="s">
        <v>2716</v>
      </c>
      <c r="J130" s="320">
        <v>15</v>
      </c>
      <c r="K130" s="342"/>
    </row>
    <row r="131" s="1" customFormat="1" ht="15" customHeight="1">
      <c r="B131" s="339"/>
      <c r="C131" s="320" t="s">
        <v>2729</v>
      </c>
      <c r="D131" s="320"/>
      <c r="E131" s="320"/>
      <c r="F131" s="321" t="s">
        <v>2720</v>
      </c>
      <c r="G131" s="320"/>
      <c r="H131" s="320" t="s">
        <v>2730</v>
      </c>
      <c r="I131" s="320" t="s">
        <v>2716</v>
      </c>
      <c r="J131" s="320">
        <v>20</v>
      </c>
      <c r="K131" s="342"/>
    </row>
    <row r="132" s="1" customFormat="1" ht="15" customHeight="1">
      <c r="B132" s="339"/>
      <c r="C132" s="320" t="s">
        <v>2731</v>
      </c>
      <c r="D132" s="320"/>
      <c r="E132" s="320"/>
      <c r="F132" s="321" t="s">
        <v>2720</v>
      </c>
      <c r="G132" s="320"/>
      <c r="H132" s="320" t="s">
        <v>2732</v>
      </c>
      <c r="I132" s="320" t="s">
        <v>2716</v>
      </c>
      <c r="J132" s="320">
        <v>20</v>
      </c>
      <c r="K132" s="342"/>
    </row>
    <row r="133" s="1" customFormat="1" ht="15" customHeight="1">
      <c r="B133" s="339"/>
      <c r="C133" s="294" t="s">
        <v>2719</v>
      </c>
      <c r="D133" s="294"/>
      <c r="E133" s="294"/>
      <c r="F133" s="317" t="s">
        <v>2720</v>
      </c>
      <c r="G133" s="294"/>
      <c r="H133" s="294" t="s">
        <v>2754</v>
      </c>
      <c r="I133" s="294" t="s">
        <v>2716</v>
      </c>
      <c r="J133" s="294">
        <v>50</v>
      </c>
      <c r="K133" s="342"/>
    </row>
    <row r="134" s="1" customFormat="1" ht="15" customHeight="1">
      <c r="B134" s="339"/>
      <c r="C134" s="294" t="s">
        <v>2733</v>
      </c>
      <c r="D134" s="294"/>
      <c r="E134" s="294"/>
      <c r="F134" s="317" t="s">
        <v>2720</v>
      </c>
      <c r="G134" s="294"/>
      <c r="H134" s="294" t="s">
        <v>2754</v>
      </c>
      <c r="I134" s="294" t="s">
        <v>2716</v>
      </c>
      <c r="J134" s="294">
        <v>50</v>
      </c>
      <c r="K134" s="342"/>
    </row>
    <row r="135" s="1" customFormat="1" ht="15" customHeight="1">
      <c r="B135" s="339"/>
      <c r="C135" s="294" t="s">
        <v>2739</v>
      </c>
      <c r="D135" s="294"/>
      <c r="E135" s="294"/>
      <c r="F135" s="317" t="s">
        <v>2720</v>
      </c>
      <c r="G135" s="294"/>
      <c r="H135" s="294" t="s">
        <v>2754</v>
      </c>
      <c r="I135" s="294" t="s">
        <v>2716</v>
      </c>
      <c r="J135" s="294">
        <v>50</v>
      </c>
      <c r="K135" s="342"/>
    </row>
    <row r="136" s="1" customFormat="1" ht="15" customHeight="1">
      <c r="B136" s="339"/>
      <c r="C136" s="294" t="s">
        <v>2741</v>
      </c>
      <c r="D136" s="294"/>
      <c r="E136" s="294"/>
      <c r="F136" s="317" t="s">
        <v>2720</v>
      </c>
      <c r="G136" s="294"/>
      <c r="H136" s="294" t="s">
        <v>2754</v>
      </c>
      <c r="I136" s="294" t="s">
        <v>2716</v>
      </c>
      <c r="J136" s="294">
        <v>50</v>
      </c>
      <c r="K136" s="342"/>
    </row>
    <row r="137" s="1" customFormat="1" ht="15" customHeight="1">
      <c r="B137" s="339"/>
      <c r="C137" s="294" t="s">
        <v>2742</v>
      </c>
      <c r="D137" s="294"/>
      <c r="E137" s="294"/>
      <c r="F137" s="317" t="s">
        <v>2720</v>
      </c>
      <c r="G137" s="294"/>
      <c r="H137" s="294" t="s">
        <v>2767</v>
      </c>
      <c r="I137" s="294" t="s">
        <v>2716</v>
      </c>
      <c r="J137" s="294">
        <v>255</v>
      </c>
      <c r="K137" s="342"/>
    </row>
    <row r="138" s="1" customFormat="1" ht="15" customHeight="1">
      <c r="B138" s="339"/>
      <c r="C138" s="294" t="s">
        <v>2744</v>
      </c>
      <c r="D138" s="294"/>
      <c r="E138" s="294"/>
      <c r="F138" s="317" t="s">
        <v>2714</v>
      </c>
      <c r="G138" s="294"/>
      <c r="H138" s="294" t="s">
        <v>2768</v>
      </c>
      <c r="I138" s="294" t="s">
        <v>2746</v>
      </c>
      <c r="J138" s="294"/>
      <c r="K138" s="342"/>
    </row>
    <row r="139" s="1" customFormat="1" ht="15" customHeight="1">
      <c r="B139" s="339"/>
      <c r="C139" s="294" t="s">
        <v>2747</v>
      </c>
      <c r="D139" s="294"/>
      <c r="E139" s="294"/>
      <c r="F139" s="317" t="s">
        <v>2714</v>
      </c>
      <c r="G139" s="294"/>
      <c r="H139" s="294" t="s">
        <v>2769</v>
      </c>
      <c r="I139" s="294" t="s">
        <v>2749</v>
      </c>
      <c r="J139" s="294"/>
      <c r="K139" s="342"/>
    </row>
    <row r="140" s="1" customFormat="1" ht="15" customHeight="1">
      <c r="B140" s="339"/>
      <c r="C140" s="294" t="s">
        <v>2750</v>
      </c>
      <c r="D140" s="294"/>
      <c r="E140" s="294"/>
      <c r="F140" s="317" t="s">
        <v>2714</v>
      </c>
      <c r="G140" s="294"/>
      <c r="H140" s="294" t="s">
        <v>2750</v>
      </c>
      <c r="I140" s="294" t="s">
        <v>2749</v>
      </c>
      <c r="J140" s="294"/>
      <c r="K140" s="342"/>
    </row>
    <row r="141" s="1" customFormat="1" ht="15" customHeight="1">
      <c r="B141" s="339"/>
      <c r="C141" s="294" t="s">
        <v>42</v>
      </c>
      <c r="D141" s="294"/>
      <c r="E141" s="294"/>
      <c r="F141" s="317" t="s">
        <v>2714</v>
      </c>
      <c r="G141" s="294"/>
      <c r="H141" s="294" t="s">
        <v>2770</v>
      </c>
      <c r="I141" s="294" t="s">
        <v>2749</v>
      </c>
      <c r="J141" s="294"/>
      <c r="K141" s="342"/>
    </row>
    <row r="142" s="1" customFormat="1" ht="15" customHeight="1">
      <c r="B142" s="339"/>
      <c r="C142" s="294" t="s">
        <v>2771</v>
      </c>
      <c r="D142" s="294"/>
      <c r="E142" s="294"/>
      <c r="F142" s="317" t="s">
        <v>2714</v>
      </c>
      <c r="G142" s="294"/>
      <c r="H142" s="294" t="s">
        <v>2772</v>
      </c>
      <c r="I142" s="294" t="s">
        <v>2749</v>
      </c>
      <c r="J142" s="294"/>
      <c r="K142" s="342"/>
    </row>
    <row r="143" s="1" customFormat="1" ht="15" customHeight="1">
      <c r="B143" s="343"/>
      <c r="C143" s="344"/>
      <c r="D143" s="344"/>
      <c r="E143" s="344"/>
      <c r="F143" s="344"/>
      <c r="G143" s="344"/>
      <c r="H143" s="344"/>
      <c r="I143" s="344"/>
      <c r="J143" s="344"/>
      <c r="K143" s="345"/>
    </row>
    <row r="144" s="1" customFormat="1" ht="18.75" customHeight="1">
      <c r="B144" s="330"/>
      <c r="C144" s="330"/>
      <c r="D144" s="330"/>
      <c r="E144" s="330"/>
      <c r="F144" s="331"/>
      <c r="G144" s="330"/>
      <c r="H144" s="330"/>
      <c r="I144" s="330"/>
      <c r="J144" s="330"/>
      <c r="K144" s="330"/>
    </row>
    <row r="145" s="1" customFormat="1" ht="18.75" customHeight="1">
      <c r="B145" s="302"/>
      <c r="C145" s="302"/>
      <c r="D145" s="302"/>
      <c r="E145" s="302"/>
      <c r="F145" s="302"/>
      <c r="G145" s="302"/>
      <c r="H145" s="302"/>
      <c r="I145" s="302"/>
      <c r="J145" s="302"/>
      <c r="K145" s="302"/>
    </row>
    <row r="146" s="1" customFormat="1" ht="7.5" customHeight="1">
      <c r="B146" s="303"/>
      <c r="C146" s="304"/>
      <c r="D146" s="304"/>
      <c r="E146" s="304"/>
      <c r="F146" s="304"/>
      <c r="G146" s="304"/>
      <c r="H146" s="304"/>
      <c r="I146" s="304"/>
      <c r="J146" s="304"/>
      <c r="K146" s="305"/>
    </row>
    <row r="147" s="1" customFormat="1" ht="45" customHeight="1">
      <c r="B147" s="306"/>
      <c r="C147" s="307" t="s">
        <v>2773</v>
      </c>
      <c r="D147" s="307"/>
      <c r="E147" s="307"/>
      <c r="F147" s="307"/>
      <c r="G147" s="307"/>
      <c r="H147" s="307"/>
      <c r="I147" s="307"/>
      <c r="J147" s="307"/>
      <c r="K147" s="308"/>
    </row>
    <row r="148" s="1" customFormat="1" ht="17.25" customHeight="1">
      <c r="B148" s="306"/>
      <c r="C148" s="309" t="s">
        <v>2708</v>
      </c>
      <c r="D148" s="309"/>
      <c r="E148" s="309"/>
      <c r="F148" s="309" t="s">
        <v>2709</v>
      </c>
      <c r="G148" s="310"/>
      <c r="H148" s="309" t="s">
        <v>58</v>
      </c>
      <c r="I148" s="309" t="s">
        <v>61</v>
      </c>
      <c r="J148" s="309" t="s">
        <v>2710</v>
      </c>
      <c r="K148" s="308"/>
    </row>
    <row r="149" s="1" customFormat="1" ht="17.25" customHeight="1">
      <c r="B149" s="306"/>
      <c r="C149" s="311" t="s">
        <v>2711</v>
      </c>
      <c r="D149" s="311"/>
      <c r="E149" s="311"/>
      <c r="F149" s="312" t="s">
        <v>2712</v>
      </c>
      <c r="G149" s="313"/>
      <c r="H149" s="311"/>
      <c r="I149" s="311"/>
      <c r="J149" s="311" t="s">
        <v>2713</v>
      </c>
      <c r="K149" s="308"/>
    </row>
    <row r="150" s="1" customFormat="1" ht="5.25" customHeight="1">
      <c r="B150" s="319"/>
      <c r="C150" s="314"/>
      <c r="D150" s="314"/>
      <c r="E150" s="314"/>
      <c r="F150" s="314"/>
      <c r="G150" s="315"/>
      <c r="H150" s="314"/>
      <c r="I150" s="314"/>
      <c r="J150" s="314"/>
      <c r="K150" s="342"/>
    </row>
    <row r="151" s="1" customFormat="1" ht="15" customHeight="1">
      <c r="B151" s="319"/>
      <c r="C151" s="346" t="s">
        <v>2717</v>
      </c>
      <c r="D151" s="294"/>
      <c r="E151" s="294"/>
      <c r="F151" s="347" t="s">
        <v>2714</v>
      </c>
      <c r="G151" s="294"/>
      <c r="H151" s="346" t="s">
        <v>2754</v>
      </c>
      <c r="I151" s="346" t="s">
        <v>2716</v>
      </c>
      <c r="J151" s="346">
        <v>120</v>
      </c>
      <c r="K151" s="342"/>
    </row>
    <row r="152" s="1" customFormat="1" ht="15" customHeight="1">
      <c r="B152" s="319"/>
      <c r="C152" s="346" t="s">
        <v>2763</v>
      </c>
      <c r="D152" s="294"/>
      <c r="E152" s="294"/>
      <c r="F152" s="347" t="s">
        <v>2714</v>
      </c>
      <c r="G152" s="294"/>
      <c r="H152" s="346" t="s">
        <v>2774</v>
      </c>
      <c r="I152" s="346" t="s">
        <v>2716</v>
      </c>
      <c r="J152" s="346" t="s">
        <v>2765</v>
      </c>
      <c r="K152" s="342"/>
    </row>
    <row r="153" s="1" customFormat="1" ht="15" customHeight="1">
      <c r="B153" s="319"/>
      <c r="C153" s="346" t="s">
        <v>2662</v>
      </c>
      <c r="D153" s="294"/>
      <c r="E153" s="294"/>
      <c r="F153" s="347" t="s">
        <v>2714</v>
      </c>
      <c r="G153" s="294"/>
      <c r="H153" s="346" t="s">
        <v>2775</v>
      </c>
      <c r="I153" s="346" t="s">
        <v>2716</v>
      </c>
      <c r="J153" s="346" t="s">
        <v>2765</v>
      </c>
      <c r="K153" s="342"/>
    </row>
    <row r="154" s="1" customFormat="1" ht="15" customHeight="1">
      <c r="B154" s="319"/>
      <c r="C154" s="346" t="s">
        <v>2719</v>
      </c>
      <c r="D154" s="294"/>
      <c r="E154" s="294"/>
      <c r="F154" s="347" t="s">
        <v>2720</v>
      </c>
      <c r="G154" s="294"/>
      <c r="H154" s="346" t="s">
        <v>2754</v>
      </c>
      <c r="I154" s="346" t="s">
        <v>2716</v>
      </c>
      <c r="J154" s="346">
        <v>50</v>
      </c>
      <c r="K154" s="342"/>
    </row>
    <row r="155" s="1" customFormat="1" ht="15" customHeight="1">
      <c r="B155" s="319"/>
      <c r="C155" s="346" t="s">
        <v>2722</v>
      </c>
      <c r="D155" s="294"/>
      <c r="E155" s="294"/>
      <c r="F155" s="347" t="s">
        <v>2714</v>
      </c>
      <c r="G155" s="294"/>
      <c r="H155" s="346" t="s">
        <v>2754</v>
      </c>
      <c r="I155" s="346" t="s">
        <v>2724</v>
      </c>
      <c r="J155" s="346"/>
      <c r="K155" s="342"/>
    </row>
    <row r="156" s="1" customFormat="1" ht="15" customHeight="1">
      <c r="B156" s="319"/>
      <c r="C156" s="346" t="s">
        <v>2733</v>
      </c>
      <c r="D156" s="294"/>
      <c r="E156" s="294"/>
      <c r="F156" s="347" t="s">
        <v>2720</v>
      </c>
      <c r="G156" s="294"/>
      <c r="H156" s="346" t="s">
        <v>2754</v>
      </c>
      <c r="I156" s="346" t="s">
        <v>2716</v>
      </c>
      <c r="J156" s="346">
        <v>50</v>
      </c>
      <c r="K156" s="342"/>
    </row>
    <row r="157" s="1" customFormat="1" ht="15" customHeight="1">
      <c r="B157" s="319"/>
      <c r="C157" s="346" t="s">
        <v>2741</v>
      </c>
      <c r="D157" s="294"/>
      <c r="E157" s="294"/>
      <c r="F157" s="347" t="s">
        <v>2720</v>
      </c>
      <c r="G157" s="294"/>
      <c r="H157" s="346" t="s">
        <v>2754</v>
      </c>
      <c r="I157" s="346" t="s">
        <v>2716</v>
      </c>
      <c r="J157" s="346">
        <v>50</v>
      </c>
      <c r="K157" s="342"/>
    </row>
    <row r="158" s="1" customFormat="1" ht="15" customHeight="1">
      <c r="B158" s="319"/>
      <c r="C158" s="346" t="s">
        <v>2739</v>
      </c>
      <c r="D158" s="294"/>
      <c r="E158" s="294"/>
      <c r="F158" s="347" t="s">
        <v>2720</v>
      </c>
      <c r="G158" s="294"/>
      <c r="H158" s="346" t="s">
        <v>2754</v>
      </c>
      <c r="I158" s="346" t="s">
        <v>2716</v>
      </c>
      <c r="J158" s="346">
        <v>50</v>
      </c>
      <c r="K158" s="342"/>
    </row>
    <row r="159" s="1" customFormat="1" ht="15" customHeight="1">
      <c r="B159" s="319"/>
      <c r="C159" s="346" t="s">
        <v>120</v>
      </c>
      <c r="D159" s="294"/>
      <c r="E159" s="294"/>
      <c r="F159" s="347" t="s">
        <v>2714</v>
      </c>
      <c r="G159" s="294"/>
      <c r="H159" s="346" t="s">
        <v>2776</v>
      </c>
      <c r="I159" s="346" t="s">
        <v>2716</v>
      </c>
      <c r="J159" s="346" t="s">
        <v>2777</v>
      </c>
      <c r="K159" s="342"/>
    </row>
    <row r="160" s="1" customFormat="1" ht="15" customHeight="1">
      <c r="B160" s="319"/>
      <c r="C160" s="346" t="s">
        <v>2778</v>
      </c>
      <c r="D160" s="294"/>
      <c r="E160" s="294"/>
      <c r="F160" s="347" t="s">
        <v>2714</v>
      </c>
      <c r="G160" s="294"/>
      <c r="H160" s="346" t="s">
        <v>2779</v>
      </c>
      <c r="I160" s="346" t="s">
        <v>2749</v>
      </c>
      <c r="J160" s="346"/>
      <c r="K160" s="342"/>
    </row>
    <row r="161" s="1" customFormat="1" ht="15" customHeight="1">
      <c r="B161" s="348"/>
      <c r="C161" s="328"/>
      <c r="D161" s="328"/>
      <c r="E161" s="328"/>
      <c r="F161" s="328"/>
      <c r="G161" s="328"/>
      <c r="H161" s="328"/>
      <c r="I161" s="328"/>
      <c r="J161" s="328"/>
      <c r="K161" s="349"/>
    </row>
    <row r="162" s="1" customFormat="1" ht="18.75" customHeight="1">
      <c r="B162" s="330"/>
      <c r="C162" s="340"/>
      <c r="D162" s="340"/>
      <c r="E162" s="340"/>
      <c r="F162" s="350"/>
      <c r="G162" s="340"/>
      <c r="H162" s="340"/>
      <c r="I162" s="340"/>
      <c r="J162" s="340"/>
      <c r="K162" s="330"/>
    </row>
    <row r="163" s="1" customFormat="1" ht="18.75" customHeight="1">
      <c r="B163" s="302"/>
      <c r="C163" s="302"/>
      <c r="D163" s="302"/>
      <c r="E163" s="302"/>
      <c r="F163" s="302"/>
      <c r="G163" s="302"/>
      <c r="H163" s="302"/>
      <c r="I163" s="302"/>
      <c r="J163" s="302"/>
      <c r="K163" s="302"/>
    </row>
    <row r="164" s="1" customFormat="1" ht="7.5" customHeight="1">
      <c r="B164" s="281"/>
      <c r="C164" s="282"/>
      <c r="D164" s="282"/>
      <c r="E164" s="282"/>
      <c r="F164" s="282"/>
      <c r="G164" s="282"/>
      <c r="H164" s="282"/>
      <c r="I164" s="282"/>
      <c r="J164" s="282"/>
      <c r="K164" s="283"/>
    </row>
    <row r="165" s="1" customFormat="1" ht="45" customHeight="1">
      <c r="B165" s="284"/>
      <c r="C165" s="285" t="s">
        <v>2780</v>
      </c>
      <c r="D165" s="285"/>
      <c r="E165" s="285"/>
      <c r="F165" s="285"/>
      <c r="G165" s="285"/>
      <c r="H165" s="285"/>
      <c r="I165" s="285"/>
      <c r="J165" s="285"/>
      <c r="K165" s="286"/>
    </row>
    <row r="166" s="1" customFormat="1" ht="17.25" customHeight="1">
      <c r="B166" s="284"/>
      <c r="C166" s="309" t="s">
        <v>2708</v>
      </c>
      <c r="D166" s="309"/>
      <c r="E166" s="309"/>
      <c r="F166" s="309" t="s">
        <v>2709</v>
      </c>
      <c r="G166" s="351"/>
      <c r="H166" s="352" t="s">
        <v>58</v>
      </c>
      <c r="I166" s="352" t="s">
        <v>61</v>
      </c>
      <c r="J166" s="309" t="s">
        <v>2710</v>
      </c>
      <c r="K166" s="286"/>
    </row>
    <row r="167" s="1" customFormat="1" ht="17.25" customHeight="1">
      <c r="B167" s="287"/>
      <c r="C167" s="311" t="s">
        <v>2711</v>
      </c>
      <c r="D167" s="311"/>
      <c r="E167" s="311"/>
      <c r="F167" s="312" t="s">
        <v>2712</v>
      </c>
      <c r="G167" s="353"/>
      <c r="H167" s="354"/>
      <c r="I167" s="354"/>
      <c r="J167" s="311" t="s">
        <v>2713</v>
      </c>
      <c r="K167" s="289"/>
    </row>
    <row r="168" s="1" customFormat="1" ht="5.25" customHeight="1">
      <c r="B168" s="319"/>
      <c r="C168" s="314"/>
      <c r="D168" s="314"/>
      <c r="E168" s="314"/>
      <c r="F168" s="314"/>
      <c r="G168" s="315"/>
      <c r="H168" s="314"/>
      <c r="I168" s="314"/>
      <c r="J168" s="314"/>
      <c r="K168" s="342"/>
    </row>
    <row r="169" s="1" customFormat="1" ht="15" customHeight="1">
      <c r="B169" s="319"/>
      <c r="C169" s="294" t="s">
        <v>2717</v>
      </c>
      <c r="D169" s="294"/>
      <c r="E169" s="294"/>
      <c r="F169" s="317" t="s">
        <v>2714</v>
      </c>
      <c r="G169" s="294"/>
      <c r="H169" s="294" t="s">
        <v>2754</v>
      </c>
      <c r="I169" s="294" t="s">
        <v>2716</v>
      </c>
      <c r="J169" s="294">
        <v>120</v>
      </c>
      <c r="K169" s="342"/>
    </row>
    <row r="170" s="1" customFormat="1" ht="15" customHeight="1">
      <c r="B170" s="319"/>
      <c r="C170" s="294" t="s">
        <v>2763</v>
      </c>
      <c r="D170" s="294"/>
      <c r="E170" s="294"/>
      <c r="F170" s="317" t="s">
        <v>2714</v>
      </c>
      <c r="G170" s="294"/>
      <c r="H170" s="294" t="s">
        <v>2764</v>
      </c>
      <c r="I170" s="294" t="s">
        <v>2716</v>
      </c>
      <c r="J170" s="294" t="s">
        <v>2765</v>
      </c>
      <c r="K170" s="342"/>
    </row>
    <row r="171" s="1" customFormat="1" ht="15" customHeight="1">
      <c r="B171" s="319"/>
      <c r="C171" s="294" t="s">
        <v>2662</v>
      </c>
      <c r="D171" s="294"/>
      <c r="E171" s="294"/>
      <c r="F171" s="317" t="s">
        <v>2714</v>
      </c>
      <c r="G171" s="294"/>
      <c r="H171" s="294" t="s">
        <v>2781</v>
      </c>
      <c r="I171" s="294" t="s">
        <v>2716</v>
      </c>
      <c r="J171" s="294" t="s">
        <v>2765</v>
      </c>
      <c r="K171" s="342"/>
    </row>
    <row r="172" s="1" customFormat="1" ht="15" customHeight="1">
      <c r="B172" s="319"/>
      <c r="C172" s="294" t="s">
        <v>2719</v>
      </c>
      <c r="D172" s="294"/>
      <c r="E172" s="294"/>
      <c r="F172" s="317" t="s">
        <v>2720</v>
      </c>
      <c r="G172" s="294"/>
      <c r="H172" s="294" t="s">
        <v>2781</v>
      </c>
      <c r="I172" s="294" t="s">
        <v>2716</v>
      </c>
      <c r="J172" s="294">
        <v>50</v>
      </c>
      <c r="K172" s="342"/>
    </row>
    <row r="173" s="1" customFormat="1" ht="15" customHeight="1">
      <c r="B173" s="319"/>
      <c r="C173" s="294" t="s">
        <v>2722</v>
      </c>
      <c r="D173" s="294"/>
      <c r="E173" s="294"/>
      <c r="F173" s="317" t="s">
        <v>2714</v>
      </c>
      <c r="G173" s="294"/>
      <c r="H173" s="294" t="s">
        <v>2781</v>
      </c>
      <c r="I173" s="294" t="s">
        <v>2724</v>
      </c>
      <c r="J173" s="294"/>
      <c r="K173" s="342"/>
    </row>
    <row r="174" s="1" customFormat="1" ht="15" customHeight="1">
      <c r="B174" s="319"/>
      <c r="C174" s="294" t="s">
        <v>2733</v>
      </c>
      <c r="D174" s="294"/>
      <c r="E174" s="294"/>
      <c r="F174" s="317" t="s">
        <v>2720</v>
      </c>
      <c r="G174" s="294"/>
      <c r="H174" s="294" t="s">
        <v>2781</v>
      </c>
      <c r="I174" s="294" t="s">
        <v>2716</v>
      </c>
      <c r="J174" s="294">
        <v>50</v>
      </c>
      <c r="K174" s="342"/>
    </row>
    <row r="175" s="1" customFormat="1" ht="15" customHeight="1">
      <c r="B175" s="319"/>
      <c r="C175" s="294" t="s">
        <v>2741</v>
      </c>
      <c r="D175" s="294"/>
      <c r="E175" s="294"/>
      <c r="F175" s="317" t="s">
        <v>2720</v>
      </c>
      <c r="G175" s="294"/>
      <c r="H175" s="294" t="s">
        <v>2781</v>
      </c>
      <c r="I175" s="294" t="s">
        <v>2716</v>
      </c>
      <c r="J175" s="294">
        <v>50</v>
      </c>
      <c r="K175" s="342"/>
    </row>
    <row r="176" s="1" customFormat="1" ht="15" customHeight="1">
      <c r="B176" s="319"/>
      <c r="C176" s="294" t="s">
        <v>2739</v>
      </c>
      <c r="D176" s="294"/>
      <c r="E176" s="294"/>
      <c r="F176" s="317" t="s">
        <v>2720</v>
      </c>
      <c r="G176" s="294"/>
      <c r="H176" s="294" t="s">
        <v>2781</v>
      </c>
      <c r="I176" s="294" t="s">
        <v>2716</v>
      </c>
      <c r="J176" s="294">
        <v>50</v>
      </c>
      <c r="K176" s="342"/>
    </row>
    <row r="177" s="1" customFormat="1" ht="15" customHeight="1">
      <c r="B177" s="319"/>
      <c r="C177" s="294" t="s">
        <v>150</v>
      </c>
      <c r="D177" s="294"/>
      <c r="E177" s="294"/>
      <c r="F177" s="317" t="s">
        <v>2714</v>
      </c>
      <c r="G177" s="294"/>
      <c r="H177" s="294" t="s">
        <v>2782</v>
      </c>
      <c r="I177" s="294" t="s">
        <v>2783</v>
      </c>
      <c r="J177" s="294"/>
      <c r="K177" s="342"/>
    </row>
    <row r="178" s="1" customFormat="1" ht="15" customHeight="1">
      <c r="B178" s="319"/>
      <c r="C178" s="294" t="s">
        <v>61</v>
      </c>
      <c r="D178" s="294"/>
      <c r="E178" s="294"/>
      <c r="F178" s="317" t="s">
        <v>2714</v>
      </c>
      <c r="G178" s="294"/>
      <c r="H178" s="294" t="s">
        <v>2784</v>
      </c>
      <c r="I178" s="294" t="s">
        <v>2785</v>
      </c>
      <c r="J178" s="294">
        <v>1</v>
      </c>
      <c r="K178" s="342"/>
    </row>
    <row r="179" s="1" customFormat="1" ht="15" customHeight="1">
      <c r="B179" s="319"/>
      <c r="C179" s="294" t="s">
        <v>57</v>
      </c>
      <c r="D179" s="294"/>
      <c r="E179" s="294"/>
      <c r="F179" s="317" t="s">
        <v>2714</v>
      </c>
      <c r="G179" s="294"/>
      <c r="H179" s="294" t="s">
        <v>2786</v>
      </c>
      <c r="I179" s="294" t="s">
        <v>2716</v>
      </c>
      <c r="J179" s="294">
        <v>20</v>
      </c>
      <c r="K179" s="342"/>
    </row>
    <row r="180" s="1" customFormat="1" ht="15" customHeight="1">
      <c r="B180" s="319"/>
      <c r="C180" s="294" t="s">
        <v>58</v>
      </c>
      <c r="D180" s="294"/>
      <c r="E180" s="294"/>
      <c r="F180" s="317" t="s">
        <v>2714</v>
      </c>
      <c r="G180" s="294"/>
      <c r="H180" s="294" t="s">
        <v>2787</v>
      </c>
      <c r="I180" s="294" t="s">
        <v>2716</v>
      </c>
      <c r="J180" s="294">
        <v>255</v>
      </c>
      <c r="K180" s="342"/>
    </row>
    <row r="181" s="1" customFormat="1" ht="15" customHeight="1">
      <c r="B181" s="319"/>
      <c r="C181" s="294" t="s">
        <v>151</v>
      </c>
      <c r="D181" s="294"/>
      <c r="E181" s="294"/>
      <c r="F181" s="317" t="s">
        <v>2714</v>
      </c>
      <c r="G181" s="294"/>
      <c r="H181" s="294" t="s">
        <v>2678</v>
      </c>
      <c r="I181" s="294" t="s">
        <v>2716</v>
      </c>
      <c r="J181" s="294">
        <v>10</v>
      </c>
      <c r="K181" s="342"/>
    </row>
    <row r="182" s="1" customFormat="1" ht="15" customHeight="1">
      <c r="B182" s="319"/>
      <c r="C182" s="294" t="s">
        <v>152</v>
      </c>
      <c r="D182" s="294"/>
      <c r="E182" s="294"/>
      <c r="F182" s="317" t="s">
        <v>2714</v>
      </c>
      <c r="G182" s="294"/>
      <c r="H182" s="294" t="s">
        <v>2788</v>
      </c>
      <c r="I182" s="294" t="s">
        <v>2749</v>
      </c>
      <c r="J182" s="294"/>
      <c r="K182" s="342"/>
    </row>
    <row r="183" s="1" customFormat="1" ht="15" customHeight="1">
      <c r="B183" s="319"/>
      <c r="C183" s="294" t="s">
        <v>2789</v>
      </c>
      <c r="D183" s="294"/>
      <c r="E183" s="294"/>
      <c r="F183" s="317" t="s">
        <v>2714</v>
      </c>
      <c r="G183" s="294"/>
      <c r="H183" s="294" t="s">
        <v>2790</v>
      </c>
      <c r="I183" s="294" t="s">
        <v>2749</v>
      </c>
      <c r="J183" s="294"/>
      <c r="K183" s="342"/>
    </row>
    <row r="184" s="1" customFormat="1" ht="15" customHeight="1">
      <c r="B184" s="319"/>
      <c r="C184" s="294" t="s">
        <v>2778</v>
      </c>
      <c r="D184" s="294"/>
      <c r="E184" s="294"/>
      <c r="F184" s="317" t="s">
        <v>2714</v>
      </c>
      <c r="G184" s="294"/>
      <c r="H184" s="294" t="s">
        <v>2791</v>
      </c>
      <c r="I184" s="294" t="s">
        <v>2749</v>
      </c>
      <c r="J184" s="294"/>
      <c r="K184" s="342"/>
    </row>
    <row r="185" s="1" customFormat="1" ht="15" customHeight="1">
      <c r="B185" s="319"/>
      <c r="C185" s="294" t="s">
        <v>154</v>
      </c>
      <c r="D185" s="294"/>
      <c r="E185" s="294"/>
      <c r="F185" s="317" t="s">
        <v>2720</v>
      </c>
      <c r="G185" s="294"/>
      <c r="H185" s="294" t="s">
        <v>2792</v>
      </c>
      <c r="I185" s="294" t="s">
        <v>2716</v>
      </c>
      <c r="J185" s="294">
        <v>50</v>
      </c>
      <c r="K185" s="342"/>
    </row>
    <row r="186" s="1" customFormat="1" ht="15" customHeight="1">
      <c r="B186" s="319"/>
      <c r="C186" s="294" t="s">
        <v>2793</v>
      </c>
      <c r="D186" s="294"/>
      <c r="E186" s="294"/>
      <c r="F186" s="317" t="s">
        <v>2720</v>
      </c>
      <c r="G186" s="294"/>
      <c r="H186" s="294" t="s">
        <v>2794</v>
      </c>
      <c r="I186" s="294" t="s">
        <v>2795</v>
      </c>
      <c r="J186" s="294"/>
      <c r="K186" s="342"/>
    </row>
    <row r="187" s="1" customFormat="1" ht="15" customHeight="1">
      <c r="B187" s="319"/>
      <c r="C187" s="294" t="s">
        <v>2796</v>
      </c>
      <c r="D187" s="294"/>
      <c r="E187" s="294"/>
      <c r="F187" s="317" t="s">
        <v>2720</v>
      </c>
      <c r="G187" s="294"/>
      <c r="H187" s="294" t="s">
        <v>2797</v>
      </c>
      <c r="I187" s="294" t="s">
        <v>2795</v>
      </c>
      <c r="J187" s="294"/>
      <c r="K187" s="342"/>
    </row>
    <row r="188" s="1" customFormat="1" ht="15" customHeight="1">
      <c r="B188" s="319"/>
      <c r="C188" s="294" t="s">
        <v>2798</v>
      </c>
      <c r="D188" s="294"/>
      <c r="E188" s="294"/>
      <c r="F188" s="317" t="s">
        <v>2720</v>
      </c>
      <c r="G188" s="294"/>
      <c r="H188" s="294" t="s">
        <v>2799</v>
      </c>
      <c r="I188" s="294" t="s">
        <v>2795</v>
      </c>
      <c r="J188" s="294"/>
      <c r="K188" s="342"/>
    </row>
    <row r="189" s="1" customFormat="1" ht="15" customHeight="1">
      <c r="B189" s="319"/>
      <c r="C189" s="355" t="s">
        <v>2800</v>
      </c>
      <c r="D189" s="294"/>
      <c r="E189" s="294"/>
      <c r="F189" s="317" t="s">
        <v>2720</v>
      </c>
      <c r="G189" s="294"/>
      <c r="H189" s="294" t="s">
        <v>2801</v>
      </c>
      <c r="I189" s="294" t="s">
        <v>2802</v>
      </c>
      <c r="J189" s="356" t="s">
        <v>2803</v>
      </c>
      <c r="K189" s="342"/>
    </row>
    <row r="190" s="17" customFormat="1" ht="15" customHeight="1">
      <c r="B190" s="357"/>
      <c r="C190" s="358" t="s">
        <v>2804</v>
      </c>
      <c r="D190" s="359"/>
      <c r="E190" s="359"/>
      <c r="F190" s="360" t="s">
        <v>2720</v>
      </c>
      <c r="G190" s="359"/>
      <c r="H190" s="359" t="s">
        <v>2805</v>
      </c>
      <c r="I190" s="359" t="s">
        <v>2802</v>
      </c>
      <c r="J190" s="361" t="s">
        <v>2803</v>
      </c>
      <c r="K190" s="362"/>
    </row>
    <row r="191" s="1" customFormat="1" ht="15" customHeight="1">
      <c r="B191" s="319"/>
      <c r="C191" s="355" t="s">
        <v>46</v>
      </c>
      <c r="D191" s="294"/>
      <c r="E191" s="294"/>
      <c r="F191" s="317" t="s">
        <v>2714</v>
      </c>
      <c r="G191" s="294"/>
      <c r="H191" s="291" t="s">
        <v>2806</v>
      </c>
      <c r="I191" s="294" t="s">
        <v>2807</v>
      </c>
      <c r="J191" s="294"/>
      <c r="K191" s="342"/>
    </row>
    <row r="192" s="1" customFormat="1" ht="15" customHeight="1">
      <c r="B192" s="319"/>
      <c r="C192" s="355" t="s">
        <v>2808</v>
      </c>
      <c r="D192" s="294"/>
      <c r="E192" s="294"/>
      <c r="F192" s="317" t="s">
        <v>2714</v>
      </c>
      <c r="G192" s="294"/>
      <c r="H192" s="294" t="s">
        <v>2809</v>
      </c>
      <c r="I192" s="294" t="s">
        <v>2749</v>
      </c>
      <c r="J192" s="294"/>
      <c r="K192" s="342"/>
    </row>
    <row r="193" s="1" customFormat="1" ht="15" customHeight="1">
      <c r="B193" s="319"/>
      <c r="C193" s="355" t="s">
        <v>2810</v>
      </c>
      <c r="D193" s="294"/>
      <c r="E193" s="294"/>
      <c r="F193" s="317" t="s">
        <v>2714</v>
      </c>
      <c r="G193" s="294"/>
      <c r="H193" s="294" t="s">
        <v>2811</v>
      </c>
      <c r="I193" s="294" t="s">
        <v>2749</v>
      </c>
      <c r="J193" s="294"/>
      <c r="K193" s="342"/>
    </row>
    <row r="194" s="1" customFormat="1" ht="15" customHeight="1">
      <c r="B194" s="319"/>
      <c r="C194" s="355" t="s">
        <v>2812</v>
      </c>
      <c r="D194" s="294"/>
      <c r="E194" s="294"/>
      <c r="F194" s="317" t="s">
        <v>2720</v>
      </c>
      <c r="G194" s="294"/>
      <c r="H194" s="294" t="s">
        <v>2813</v>
      </c>
      <c r="I194" s="294" t="s">
        <v>2749</v>
      </c>
      <c r="J194" s="294"/>
      <c r="K194" s="342"/>
    </row>
    <row r="195" s="1" customFormat="1" ht="15" customHeight="1">
      <c r="B195" s="348"/>
      <c r="C195" s="363"/>
      <c r="D195" s="328"/>
      <c r="E195" s="328"/>
      <c r="F195" s="328"/>
      <c r="G195" s="328"/>
      <c r="H195" s="328"/>
      <c r="I195" s="328"/>
      <c r="J195" s="328"/>
      <c r="K195" s="349"/>
    </row>
    <row r="196" s="1" customFormat="1" ht="18.75" customHeight="1">
      <c r="B196" s="330"/>
      <c r="C196" s="340"/>
      <c r="D196" s="340"/>
      <c r="E196" s="340"/>
      <c r="F196" s="350"/>
      <c r="G196" s="340"/>
      <c r="H196" s="340"/>
      <c r="I196" s="340"/>
      <c r="J196" s="340"/>
      <c r="K196" s="330"/>
    </row>
    <row r="197" s="1" customFormat="1" ht="18.75" customHeight="1">
      <c r="B197" s="330"/>
      <c r="C197" s="340"/>
      <c r="D197" s="340"/>
      <c r="E197" s="340"/>
      <c r="F197" s="350"/>
      <c r="G197" s="340"/>
      <c r="H197" s="340"/>
      <c r="I197" s="340"/>
      <c r="J197" s="340"/>
      <c r="K197" s="330"/>
    </row>
    <row r="198" s="1" customFormat="1" ht="18.75" customHeight="1">
      <c r="B198" s="302"/>
      <c r="C198" s="302"/>
      <c r="D198" s="302"/>
      <c r="E198" s="302"/>
      <c r="F198" s="302"/>
      <c r="G198" s="302"/>
      <c r="H198" s="302"/>
      <c r="I198" s="302"/>
      <c r="J198" s="302"/>
      <c r="K198" s="302"/>
    </row>
    <row r="199" s="1" customFormat="1" ht="13.5">
      <c r="B199" s="281"/>
      <c r="C199" s="282"/>
      <c r="D199" s="282"/>
      <c r="E199" s="282"/>
      <c r="F199" s="282"/>
      <c r="G199" s="282"/>
      <c r="H199" s="282"/>
      <c r="I199" s="282"/>
      <c r="J199" s="282"/>
      <c r="K199" s="283"/>
    </row>
    <row r="200" s="1" customFormat="1" ht="21">
      <c r="B200" s="284"/>
      <c r="C200" s="285" t="s">
        <v>2814</v>
      </c>
      <c r="D200" s="285"/>
      <c r="E200" s="285"/>
      <c r="F200" s="285"/>
      <c r="G200" s="285"/>
      <c r="H200" s="285"/>
      <c r="I200" s="285"/>
      <c r="J200" s="285"/>
      <c r="K200" s="286"/>
    </row>
    <row r="201" s="1" customFormat="1" ht="25.5" customHeight="1">
      <c r="B201" s="284"/>
      <c r="C201" s="364" t="s">
        <v>2815</v>
      </c>
      <c r="D201" s="364"/>
      <c r="E201" s="364"/>
      <c r="F201" s="364" t="s">
        <v>2816</v>
      </c>
      <c r="G201" s="365"/>
      <c r="H201" s="364" t="s">
        <v>2817</v>
      </c>
      <c r="I201" s="364"/>
      <c r="J201" s="364"/>
      <c r="K201" s="286"/>
    </row>
    <row r="202" s="1" customFormat="1" ht="5.25" customHeight="1">
      <c r="B202" s="319"/>
      <c r="C202" s="314"/>
      <c r="D202" s="314"/>
      <c r="E202" s="314"/>
      <c r="F202" s="314"/>
      <c r="G202" s="340"/>
      <c r="H202" s="314"/>
      <c r="I202" s="314"/>
      <c r="J202" s="314"/>
      <c r="K202" s="342"/>
    </row>
    <row r="203" s="1" customFormat="1" ht="15" customHeight="1">
      <c r="B203" s="319"/>
      <c r="C203" s="294" t="s">
        <v>2807</v>
      </c>
      <c r="D203" s="294"/>
      <c r="E203" s="294"/>
      <c r="F203" s="317" t="s">
        <v>47</v>
      </c>
      <c r="G203" s="294"/>
      <c r="H203" s="294" t="s">
        <v>2818</v>
      </c>
      <c r="I203" s="294"/>
      <c r="J203" s="294"/>
      <c r="K203" s="342"/>
    </row>
    <row r="204" s="1" customFormat="1" ht="15" customHeight="1">
      <c r="B204" s="319"/>
      <c r="C204" s="294"/>
      <c r="D204" s="294"/>
      <c r="E204" s="294"/>
      <c r="F204" s="317" t="s">
        <v>48</v>
      </c>
      <c r="G204" s="294"/>
      <c r="H204" s="294" t="s">
        <v>2819</v>
      </c>
      <c r="I204" s="294"/>
      <c r="J204" s="294"/>
      <c r="K204" s="342"/>
    </row>
    <row r="205" s="1" customFormat="1" ht="15" customHeight="1">
      <c r="B205" s="319"/>
      <c r="C205" s="294"/>
      <c r="D205" s="294"/>
      <c r="E205" s="294"/>
      <c r="F205" s="317" t="s">
        <v>51</v>
      </c>
      <c r="G205" s="294"/>
      <c r="H205" s="294" t="s">
        <v>2820</v>
      </c>
      <c r="I205" s="294"/>
      <c r="J205" s="294"/>
      <c r="K205" s="342"/>
    </row>
    <row r="206" s="1" customFormat="1" ht="15" customHeight="1">
      <c r="B206" s="319"/>
      <c r="C206" s="294"/>
      <c r="D206" s="294"/>
      <c r="E206" s="294"/>
      <c r="F206" s="317" t="s">
        <v>49</v>
      </c>
      <c r="G206" s="294"/>
      <c r="H206" s="294" t="s">
        <v>2821</v>
      </c>
      <c r="I206" s="294"/>
      <c r="J206" s="294"/>
      <c r="K206" s="342"/>
    </row>
    <row r="207" s="1" customFormat="1" ht="15" customHeight="1">
      <c r="B207" s="319"/>
      <c r="C207" s="294"/>
      <c r="D207" s="294"/>
      <c r="E207" s="294"/>
      <c r="F207" s="317" t="s">
        <v>50</v>
      </c>
      <c r="G207" s="294"/>
      <c r="H207" s="294" t="s">
        <v>2822</v>
      </c>
      <c r="I207" s="294"/>
      <c r="J207" s="294"/>
      <c r="K207" s="342"/>
    </row>
    <row r="208" s="1" customFormat="1" ht="15" customHeight="1">
      <c r="B208" s="319"/>
      <c r="C208" s="294"/>
      <c r="D208" s="294"/>
      <c r="E208" s="294"/>
      <c r="F208" s="317"/>
      <c r="G208" s="294"/>
      <c r="H208" s="294"/>
      <c r="I208" s="294"/>
      <c r="J208" s="294"/>
      <c r="K208" s="342"/>
    </row>
    <row r="209" s="1" customFormat="1" ht="15" customHeight="1">
      <c r="B209" s="319"/>
      <c r="C209" s="294" t="s">
        <v>2761</v>
      </c>
      <c r="D209" s="294"/>
      <c r="E209" s="294"/>
      <c r="F209" s="317" t="s">
        <v>83</v>
      </c>
      <c r="G209" s="294"/>
      <c r="H209" s="294" t="s">
        <v>2823</v>
      </c>
      <c r="I209" s="294"/>
      <c r="J209" s="294"/>
      <c r="K209" s="342"/>
    </row>
    <row r="210" s="1" customFormat="1" ht="15" customHeight="1">
      <c r="B210" s="319"/>
      <c r="C210" s="294"/>
      <c r="D210" s="294"/>
      <c r="E210" s="294"/>
      <c r="F210" s="317" t="s">
        <v>2657</v>
      </c>
      <c r="G210" s="294"/>
      <c r="H210" s="294" t="s">
        <v>2658</v>
      </c>
      <c r="I210" s="294"/>
      <c r="J210" s="294"/>
      <c r="K210" s="342"/>
    </row>
    <row r="211" s="1" customFormat="1" ht="15" customHeight="1">
      <c r="B211" s="319"/>
      <c r="C211" s="294"/>
      <c r="D211" s="294"/>
      <c r="E211" s="294"/>
      <c r="F211" s="317" t="s">
        <v>2655</v>
      </c>
      <c r="G211" s="294"/>
      <c r="H211" s="294" t="s">
        <v>2824</v>
      </c>
      <c r="I211" s="294"/>
      <c r="J211" s="294"/>
      <c r="K211" s="342"/>
    </row>
    <row r="212" s="1" customFormat="1" ht="15" customHeight="1">
      <c r="B212" s="366"/>
      <c r="C212" s="294"/>
      <c r="D212" s="294"/>
      <c r="E212" s="294"/>
      <c r="F212" s="317" t="s">
        <v>113</v>
      </c>
      <c r="G212" s="355"/>
      <c r="H212" s="346" t="s">
        <v>2659</v>
      </c>
      <c r="I212" s="346"/>
      <c r="J212" s="346"/>
      <c r="K212" s="367"/>
    </row>
    <row r="213" s="1" customFormat="1" ht="15" customHeight="1">
      <c r="B213" s="366"/>
      <c r="C213" s="294"/>
      <c r="D213" s="294"/>
      <c r="E213" s="294"/>
      <c r="F213" s="317" t="s">
        <v>2660</v>
      </c>
      <c r="G213" s="355"/>
      <c r="H213" s="346" t="s">
        <v>1530</v>
      </c>
      <c r="I213" s="346"/>
      <c r="J213" s="346"/>
      <c r="K213" s="367"/>
    </row>
    <row r="214" s="1" customFormat="1" ht="15" customHeight="1">
      <c r="B214" s="366"/>
      <c r="C214" s="294"/>
      <c r="D214" s="294"/>
      <c r="E214" s="294"/>
      <c r="F214" s="317"/>
      <c r="G214" s="355"/>
      <c r="H214" s="346"/>
      <c r="I214" s="346"/>
      <c r="J214" s="346"/>
      <c r="K214" s="367"/>
    </row>
    <row r="215" s="1" customFormat="1" ht="15" customHeight="1">
      <c r="B215" s="366"/>
      <c r="C215" s="294" t="s">
        <v>2785</v>
      </c>
      <c r="D215" s="294"/>
      <c r="E215" s="294"/>
      <c r="F215" s="317">
        <v>1</v>
      </c>
      <c r="G215" s="355"/>
      <c r="H215" s="346" t="s">
        <v>2825</v>
      </c>
      <c r="I215" s="346"/>
      <c r="J215" s="346"/>
      <c r="K215" s="367"/>
    </row>
    <row r="216" s="1" customFormat="1" ht="15" customHeight="1">
      <c r="B216" s="366"/>
      <c r="C216" s="294"/>
      <c r="D216" s="294"/>
      <c r="E216" s="294"/>
      <c r="F216" s="317">
        <v>2</v>
      </c>
      <c r="G216" s="355"/>
      <c r="H216" s="346" t="s">
        <v>2826</v>
      </c>
      <c r="I216" s="346"/>
      <c r="J216" s="346"/>
      <c r="K216" s="367"/>
    </row>
    <row r="217" s="1" customFormat="1" ht="15" customHeight="1">
      <c r="B217" s="366"/>
      <c r="C217" s="294"/>
      <c r="D217" s="294"/>
      <c r="E217" s="294"/>
      <c r="F217" s="317">
        <v>3</v>
      </c>
      <c r="G217" s="355"/>
      <c r="H217" s="346" t="s">
        <v>2827</v>
      </c>
      <c r="I217" s="346"/>
      <c r="J217" s="346"/>
      <c r="K217" s="367"/>
    </row>
    <row r="218" s="1" customFormat="1" ht="15" customHeight="1">
      <c r="B218" s="366"/>
      <c r="C218" s="294"/>
      <c r="D218" s="294"/>
      <c r="E218" s="294"/>
      <c r="F218" s="317">
        <v>4</v>
      </c>
      <c r="G218" s="355"/>
      <c r="H218" s="346" t="s">
        <v>2828</v>
      </c>
      <c r="I218" s="346"/>
      <c r="J218" s="346"/>
      <c r="K218" s="367"/>
    </row>
    <row r="219" s="1" customFormat="1" ht="12.75" customHeight="1">
      <c r="B219" s="368"/>
      <c r="C219" s="369"/>
      <c r="D219" s="369"/>
      <c r="E219" s="369"/>
      <c r="F219" s="369"/>
      <c r="G219" s="369"/>
      <c r="H219" s="369"/>
      <c r="I219" s="369"/>
      <c r="J219" s="369"/>
      <c r="K219" s="370"/>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85</v>
      </c>
    </row>
    <row r="3" s="1" customFormat="1" ht="6.96" customHeight="1">
      <c r="B3" s="131"/>
      <c r="C3" s="132"/>
      <c r="D3" s="132"/>
      <c r="E3" s="132"/>
      <c r="F3" s="132"/>
      <c r="G3" s="132"/>
      <c r="H3" s="132"/>
      <c r="I3" s="132"/>
      <c r="J3" s="132"/>
      <c r="K3" s="132"/>
      <c r="L3" s="22"/>
      <c r="AT3" s="19" t="s">
        <v>86</v>
      </c>
    </row>
    <row r="4" s="1" customFormat="1" ht="24.96" customHeight="1">
      <c r="B4" s="22"/>
      <c r="D4" s="133" t="s">
        <v>116</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Energetické úspory budovy č.5</v>
      </c>
      <c r="F7" s="135"/>
      <c r="G7" s="135"/>
      <c r="H7" s="135"/>
      <c r="L7" s="22"/>
    </row>
    <row r="8" s="2" customFormat="1" ht="12" customHeight="1">
      <c r="A8" s="41"/>
      <c r="B8" s="47"/>
      <c r="C8" s="41"/>
      <c r="D8" s="135" t="s">
        <v>117</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118</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23</v>
      </c>
      <c r="G12" s="41"/>
      <c r="H12" s="41"/>
      <c r="I12" s="135" t="s">
        <v>24</v>
      </c>
      <c r="J12" s="140" t="str">
        <f>'Rekapitulace stavby'!AN8</f>
        <v>17. 12. 2023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ROUND(J105,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ROUND((SUM(BE105:BE702)),  2)</f>
        <v>0</v>
      </c>
      <c r="G33" s="41"/>
      <c r="H33" s="41"/>
      <c r="I33" s="151">
        <v>0.20999999999999999</v>
      </c>
      <c r="J33" s="150">
        <f>ROUND(((SUM(BE105:BE702))*I33),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ROUND((SUM(BF105:BF702)),  2)</f>
        <v>0</v>
      </c>
      <c r="G34" s="41"/>
      <c r="H34" s="41"/>
      <c r="I34" s="151">
        <v>0.12</v>
      </c>
      <c r="J34" s="150">
        <f>ROUND(((SUM(BF105:BF702))*I34),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ROUND((SUM(BG105:BG702)),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ROUND((SUM(BH105:BH702)),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ROUND((SUM(BI105:BI702)),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119</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Energetické úspory budovy č.5</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117</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01 - Stavební úpravy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Rokycany Jeřabinová ulice čp. 96/III</v>
      </c>
      <c r="G52" s="43"/>
      <c r="H52" s="43"/>
      <c r="I52" s="34" t="s">
        <v>24</v>
      </c>
      <c r="J52" s="75" t="str">
        <f>IF(J12="","",J12)</f>
        <v>17. 12. 2023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120</v>
      </c>
      <c r="D57" s="165"/>
      <c r="E57" s="165"/>
      <c r="F57" s="165"/>
      <c r="G57" s="165"/>
      <c r="H57" s="165"/>
      <c r="I57" s="165"/>
      <c r="J57" s="166" t="s">
        <v>121</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J105</f>
        <v>0</v>
      </c>
      <c r="K59" s="43"/>
      <c r="L59" s="137"/>
      <c r="S59" s="41"/>
      <c r="T59" s="41"/>
      <c r="U59" s="41"/>
      <c r="V59" s="41"/>
      <c r="W59" s="41"/>
      <c r="X59" s="41"/>
      <c r="Y59" s="41"/>
      <c r="Z59" s="41"/>
      <c r="AA59" s="41"/>
      <c r="AB59" s="41"/>
      <c r="AC59" s="41"/>
      <c r="AD59" s="41"/>
      <c r="AE59" s="41"/>
      <c r="AU59" s="19" t="s">
        <v>122</v>
      </c>
    </row>
    <row r="60" s="9" customFormat="1" ht="24.96" customHeight="1">
      <c r="A60" s="9"/>
      <c r="B60" s="168"/>
      <c r="C60" s="169"/>
      <c r="D60" s="170" t="s">
        <v>123</v>
      </c>
      <c r="E60" s="171"/>
      <c r="F60" s="171"/>
      <c r="G60" s="171"/>
      <c r="H60" s="171"/>
      <c r="I60" s="171"/>
      <c r="J60" s="172">
        <f>J106</f>
        <v>0</v>
      </c>
      <c r="K60" s="169"/>
      <c r="L60" s="173"/>
      <c r="S60" s="9"/>
      <c r="T60" s="9"/>
      <c r="U60" s="9"/>
      <c r="V60" s="9"/>
      <c r="W60" s="9"/>
      <c r="X60" s="9"/>
      <c r="Y60" s="9"/>
      <c r="Z60" s="9"/>
      <c r="AA60" s="9"/>
      <c r="AB60" s="9"/>
      <c r="AC60" s="9"/>
      <c r="AD60" s="9"/>
      <c r="AE60" s="9"/>
    </row>
    <row r="61" s="10" customFormat="1" ht="19.92" customHeight="1">
      <c r="A61" s="10"/>
      <c r="B61" s="174"/>
      <c r="C61" s="175"/>
      <c r="D61" s="176" t="s">
        <v>124</v>
      </c>
      <c r="E61" s="177"/>
      <c r="F61" s="177"/>
      <c r="G61" s="177"/>
      <c r="H61" s="177"/>
      <c r="I61" s="177"/>
      <c r="J61" s="178">
        <f>J107</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125</v>
      </c>
      <c r="E62" s="177"/>
      <c r="F62" s="177"/>
      <c r="G62" s="177"/>
      <c r="H62" s="177"/>
      <c r="I62" s="177"/>
      <c r="J62" s="178">
        <f>J148</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126</v>
      </c>
      <c r="E63" s="177"/>
      <c r="F63" s="177"/>
      <c r="G63" s="177"/>
      <c r="H63" s="177"/>
      <c r="I63" s="177"/>
      <c r="J63" s="178">
        <f>J193</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127</v>
      </c>
      <c r="E64" s="177"/>
      <c r="F64" s="177"/>
      <c r="G64" s="177"/>
      <c r="H64" s="177"/>
      <c r="I64" s="177"/>
      <c r="J64" s="178">
        <f>J220</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128</v>
      </c>
      <c r="E65" s="177"/>
      <c r="F65" s="177"/>
      <c r="G65" s="177"/>
      <c r="H65" s="177"/>
      <c r="I65" s="177"/>
      <c r="J65" s="178">
        <f>J229</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129</v>
      </c>
      <c r="E66" s="177"/>
      <c r="F66" s="177"/>
      <c r="G66" s="177"/>
      <c r="H66" s="177"/>
      <c r="I66" s="177"/>
      <c r="J66" s="178">
        <f>J234</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130</v>
      </c>
      <c r="E67" s="177"/>
      <c r="F67" s="177"/>
      <c r="G67" s="177"/>
      <c r="H67" s="177"/>
      <c r="I67" s="177"/>
      <c r="J67" s="178">
        <f>J346</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131</v>
      </c>
      <c r="E68" s="177"/>
      <c r="F68" s="177"/>
      <c r="G68" s="177"/>
      <c r="H68" s="177"/>
      <c r="I68" s="177"/>
      <c r="J68" s="178">
        <f>J352</f>
        <v>0</v>
      </c>
      <c r="K68" s="175"/>
      <c r="L68" s="179"/>
      <c r="S68" s="10"/>
      <c r="T68" s="10"/>
      <c r="U68" s="10"/>
      <c r="V68" s="10"/>
      <c r="W68" s="10"/>
      <c r="X68" s="10"/>
      <c r="Y68" s="10"/>
      <c r="Z68" s="10"/>
      <c r="AA68" s="10"/>
      <c r="AB68" s="10"/>
      <c r="AC68" s="10"/>
      <c r="AD68" s="10"/>
      <c r="AE68" s="10"/>
    </row>
    <row r="69" s="10" customFormat="1" ht="19.92" customHeight="1">
      <c r="A69" s="10"/>
      <c r="B69" s="174"/>
      <c r="C69" s="175"/>
      <c r="D69" s="176" t="s">
        <v>132</v>
      </c>
      <c r="E69" s="177"/>
      <c r="F69" s="177"/>
      <c r="G69" s="177"/>
      <c r="H69" s="177"/>
      <c r="I69" s="177"/>
      <c r="J69" s="178">
        <f>J441</f>
        <v>0</v>
      </c>
      <c r="K69" s="175"/>
      <c r="L69" s="179"/>
      <c r="S69" s="10"/>
      <c r="T69" s="10"/>
      <c r="U69" s="10"/>
      <c r="V69" s="10"/>
      <c r="W69" s="10"/>
      <c r="X69" s="10"/>
      <c r="Y69" s="10"/>
      <c r="Z69" s="10"/>
      <c r="AA69" s="10"/>
      <c r="AB69" s="10"/>
      <c r="AC69" s="10"/>
      <c r="AD69" s="10"/>
      <c r="AE69" s="10"/>
    </row>
    <row r="70" s="10" customFormat="1" ht="19.92" customHeight="1">
      <c r="A70" s="10"/>
      <c r="B70" s="174"/>
      <c r="C70" s="175"/>
      <c r="D70" s="176" t="s">
        <v>133</v>
      </c>
      <c r="E70" s="177"/>
      <c r="F70" s="177"/>
      <c r="G70" s="177"/>
      <c r="H70" s="177"/>
      <c r="I70" s="177"/>
      <c r="J70" s="178">
        <f>J457</f>
        <v>0</v>
      </c>
      <c r="K70" s="175"/>
      <c r="L70" s="179"/>
      <c r="S70" s="10"/>
      <c r="T70" s="10"/>
      <c r="U70" s="10"/>
      <c r="V70" s="10"/>
      <c r="W70" s="10"/>
      <c r="X70" s="10"/>
      <c r="Y70" s="10"/>
      <c r="Z70" s="10"/>
      <c r="AA70" s="10"/>
      <c r="AB70" s="10"/>
      <c r="AC70" s="10"/>
      <c r="AD70" s="10"/>
      <c r="AE70" s="10"/>
    </row>
    <row r="71" s="9" customFormat="1" ht="24.96" customHeight="1">
      <c r="A71" s="9"/>
      <c r="B71" s="168"/>
      <c r="C71" s="169"/>
      <c r="D71" s="170" t="s">
        <v>134</v>
      </c>
      <c r="E71" s="171"/>
      <c r="F71" s="171"/>
      <c r="G71" s="171"/>
      <c r="H71" s="171"/>
      <c r="I71" s="171"/>
      <c r="J71" s="172">
        <f>J460</f>
        <v>0</v>
      </c>
      <c r="K71" s="169"/>
      <c r="L71" s="173"/>
      <c r="S71" s="9"/>
      <c r="T71" s="9"/>
      <c r="U71" s="9"/>
      <c r="V71" s="9"/>
      <c r="W71" s="9"/>
      <c r="X71" s="9"/>
      <c r="Y71" s="9"/>
      <c r="Z71" s="9"/>
      <c r="AA71" s="9"/>
      <c r="AB71" s="9"/>
      <c r="AC71" s="9"/>
      <c r="AD71" s="9"/>
      <c r="AE71" s="9"/>
    </row>
    <row r="72" s="10" customFormat="1" ht="19.92" customHeight="1">
      <c r="A72" s="10"/>
      <c r="B72" s="174"/>
      <c r="C72" s="175"/>
      <c r="D72" s="176" t="s">
        <v>135</v>
      </c>
      <c r="E72" s="177"/>
      <c r="F72" s="177"/>
      <c r="G72" s="177"/>
      <c r="H72" s="177"/>
      <c r="I72" s="177"/>
      <c r="J72" s="178">
        <f>J461</f>
        <v>0</v>
      </c>
      <c r="K72" s="175"/>
      <c r="L72" s="179"/>
      <c r="S72" s="10"/>
      <c r="T72" s="10"/>
      <c r="U72" s="10"/>
      <c r="V72" s="10"/>
      <c r="W72" s="10"/>
      <c r="X72" s="10"/>
      <c r="Y72" s="10"/>
      <c r="Z72" s="10"/>
      <c r="AA72" s="10"/>
      <c r="AB72" s="10"/>
      <c r="AC72" s="10"/>
      <c r="AD72" s="10"/>
      <c r="AE72" s="10"/>
    </row>
    <row r="73" s="10" customFormat="1" ht="19.92" customHeight="1">
      <c r="A73" s="10"/>
      <c r="B73" s="174"/>
      <c r="C73" s="175"/>
      <c r="D73" s="176" t="s">
        <v>136</v>
      </c>
      <c r="E73" s="177"/>
      <c r="F73" s="177"/>
      <c r="G73" s="177"/>
      <c r="H73" s="177"/>
      <c r="I73" s="177"/>
      <c r="J73" s="178">
        <f>J468</f>
        <v>0</v>
      </c>
      <c r="K73" s="175"/>
      <c r="L73" s="179"/>
      <c r="S73" s="10"/>
      <c r="T73" s="10"/>
      <c r="U73" s="10"/>
      <c r="V73" s="10"/>
      <c r="W73" s="10"/>
      <c r="X73" s="10"/>
      <c r="Y73" s="10"/>
      <c r="Z73" s="10"/>
      <c r="AA73" s="10"/>
      <c r="AB73" s="10"/>
      <c r="AC73" s="10"/>
      <c r="AD73" s="10"/>
      <c r="AE73" s="10"/>
    </row>
    <row r="74" s="10" customFormat="1" ht="19.92" customHeight="1">
      <c r="A74" s="10"/>
      <c r="B74" s="174"/>
      <c r="C74" s="175"/>
      <c r="D74" s="176" t="s">
        <v>137</v>
      </c>
      <c r="E74" s="177"/>
      <c r="F74" s="177"/>
      <c r="G74" s="177"/>
      <c r="H74" s="177"/>
      <c r="I74" s="177"/>
      <c r="J74" s="178">
        <f>J483</f>
        <v>0</v>
      </c>
      <c r="K74" s="175"/>
      <c r="L74" s="179"/>
      <c r="S74" s="10"/>
      <c r="T74" s="10"/>
      <c r="U74" s="10"/>
      <c r="V74" s="10"/>
      <c r="W74" s="10"/>
      <c r="X74" s="10"/>
      <c r="Y74" s="10"/>
      <c r="Z74" s="10"/>
      <c r="AA74" s="10"/>
      <c r="AB74" s="10"/>
      <c r="AC74" s="10"/>
      <c r="AD74" s="10"/>
      <c r="AE74" s="10"/>
    </row>
    <row r="75" s="10" customFormat="1" ht="19.92" customHeight="1">
      <c r="A75" s="10"/>
      <c r="B75" s="174"/>
      <c r="C75" s="175"/>
      <c r="D75" s="176" t="s">
        <v>138</v>
      </c>
      <c r="E75" s="177"/>
      <c r="F75" s="177"/>
      <c r="G75" s="177"/>
      <c r="H75" s="177"/>
      <c r="I75" s="177"/>
      <c r="J75" s="178">
        <f>J489</f>
        <v>0</v>
      </c>
      <c r="K75" s="175"/>
      <c r="L75" s="179"/>
      <c r="S75" s="10"/>
      <c r="T75" s="10"/>
      <c r="U75" s="10"/>
      <c r="V75" s="10"/>
      <c r="W75" s="10"/>
      <c r="X75" s="10"/>
      <c r="Y75" s="10"/>
      <c r="Z75" s="10"/>
      <c r="AA75" s="10"/>
      <c r="AB75" s="10"/>
      <c r="AC75" s="10"/>
      <c r="AD75" s="10"/>
      <c r="AE75" s="10"/>
    </row>
    <row r="76" s="10" customFormat="1" ht="19.92" customHeight="1">
      <c r="A76" s="10"/>
      <c r="B76" s="174"/>
      <c r="C76" s="175"/>
      <c r="D76" s="176" t="s">
        <v>139</v>
      </c>
      <c r="E76" s="177"/>
      <c r="F76" s="177"/>
      <c r="G76" s="177"/>
      <c r="H76" s="177"/>
      <c r="I76" s="177"/>
      <c r="J76" s="178">
        <f>J499</f>
        <v>0</v>
      </c>
      <c r="K76" s="175"/>
      <c r="L76" s="179"/>
      <c r="S76" s="10"/>
      <c r="T76" s="10"/>
      <c r="U76" s="10"/>
      <c r="V76" s="10"/>
      <c r="W76" s="10"/>
      <c r="X76" s="10"/>
      <c r="Y76" s="10"/>
      <c r="Z76" s="10"/>
      <c r="AA76" s="10"/>
      <c r="AB76" s="10"/>
      <c r="AC76" s="10"/>
      <c r="AD76" s="10"/>
      <c r="AE76" s="10"/>
    </row>
    <row r="77" s="10" customFormat="1" ht="19.92" customHeight="1">
      <c r="A77" s="10"/>
      <c r="B77" s="174"/>
      <c r="C77" s="175"/>
      <c r="D77" s="176" t="s">
        <v>140</v>
      </c>
      <c r="E77" s="177"/>
      <c r="F77" s="177"/>
      <c r="G77" s="177"/>
      <c r="H77" s="177"/>
      <c r="I77" s="177"/>
      <c r="J77" s="178">
        <f>J503</f>
        <v>0</v>
      </c>
      <c r="K77" s="175"/>
      <c r="L77" s="179"/>
      <c r="S77" s="10"/>
      <c r="T77" s="10"/>
      <c r="U77" s="10"/>
      <c r="V77" s="10"/>
      <c r="W77" s="10"/>
      <c r="X77" s="10"/>
      <c r="Y77" s="10"/>
      <c r="Z77" s="10"/>
      <c r="AA77" s="10"/>
      <c r="AB77" s="10"/>
      <c r="AC77" s="10"/>
      <c r="AD77" s="10"/>
      <c r="AE77" s="10"/>
    </row>
    <row r="78" s="10" customFormat="1" ht="19.92" customHeight="1">
      <c r="A78" s="10"/>
      <c r="B78" s="174"/>
      <c r="C78" s="175"/>
      <c r="D78" s="176" t="s">
        <v>141</v>
      </c>
      <c r="E78" s="177"/>
      <c r="F78" s="177"/>
      <c r="G78" s="177"/>
      <c r="H78" s="177"/>
      <c r="I78" s="177"/>
      <c r="J78" s="178">
        <f>J512</f>
        <v>0</v>
      </c>
      <c r="K78" s="175"/>
      <c r="L78" s="179"/>
      <c r="S78" s="10"/>
      <c r="T78" s="10"/>
      <c r="U78" s="10"/>
      <c r="V78" s="10"/>
      <c r="W78" s="10"/>
      <c r="X78" s="10"/>
      <c r="Y78" s="10"/>
      <c r="Z78" s="10"/>
      <c r="AA78" s="10"/>
      <c r="AB78" s="10"/>
      <c r="AC78" s="10"/>
      <c r="AD78" s="10"/>
      <c r="AE78" s="10"/>
    </row>
    <row r="79" s="10" customFormat="1" ht="19.92" customHeight="1">
      <c r="A79" s="10"/>
      <c r="B79" s="174"/>
      <c r="C79" s="175"/>
      <c r="D79" s="176" t="s">
        <v>142</v>
      </c>
      <c r="E79" s="177"/>
      <c r="F79" s="177"/>
      <c r="G79" s="177"/>
      <c r="H79" s="177"/>
      <c r="I79" s="177"/>
      <c r="J79" s="178">
        <f>J524</f>
        <v>0</v>
      </c>
      <c r="K79" s="175"/>
      <c r="L79" s="179"/>
      <c r="S79" s="10"/>
      <c r="T79" s="10"/>
      <c r="U79" s="10"/>
      <c r="V79" s="10"/>
      <c r="W79" s="10"/>
      <c r="X79" s="10"/>
      <c r="Y79" s="10"/>
      <c r="Z79" s="10"/>
      <c r="AA79" s="10"/>
      <c r="AB79" s="10"/>
      <c r="AC79" s="10"/>
      <c r="AD79" s="10"/>
      <c r="AE79" s="10"/>
    </row>
    <row r="80" s="10" customFormat="1" ht="19.92" customHeight="1">
      <c r="A80" s="10"/>
      <c r="B80" s="174"/>
      <c r="C80" s="175"/>
      <c r="D80" s="176" t="s">
        <v>143</v>
      </c>
      <c r="E80" s="177"/>
      <c r="F80" s="177"/>
      <c r="G80" s="177"/>
      <c r="H80" s="177"/>
      <c r="I80" s="177"/>
      <c r="J80" s="178">
        <f>J571</f>
        <v>0</v>
      </c>
      <c r="K80" s="175"/>
      <c r="L80" s="179"/>
      <c r="S80" s="10"/>
      <c r="T80" s="10"/>
      <c r="U80" s="10"/>
      <c r="V80" s="10"/>
      <c r="W80" s="10"/>
      <c r="X80" s="10"/>
      <c r="Y80" s="10"/>
      <c r="Z80" s="10"/>
      <c r="AA80" s="10"/>
      <c r="AB80" s="10"/>
      <c r="AC80" s="10"/>
      <c r="AD80" s="10"/>
      <c r="AE80" s="10"/>
    </row>
    <row r="81" s="10" customFormat="1" ht="19.92" customHeight="1">
      <c r="A81" s="10"/>
      <c r="B81" s="174"/>
      <c r="C81" s="175"/>
      <c r="D81" s="176" t="s">
        <v>144</v>
      </c>
      <c r="E81" s="177"/>
      <c r="F81" s="177"/>
      <c r="G81" s="177"/>
      <c r="H81" s="177"/>
      <c r="I81" s="177"/>
      <c r="J81" s="178">
        <f>J595</f>
        <v>0</v>
      </c>
      <c r="K81" s="175"/>
      <c r="L81" s="179"/>
      <c r="S81" s="10"/>
      <c r="T81" s="10"/>
      <c r="U81" s="10"/>
      <c r="V81" s="10"/>
      <c r="W81" s="10"/>
      <c r="X81" s="10"/>
      <c r="Y81" s="10"/>
      <c r="Z81" s="10"/>
      <c r="AA81" s="10"/>
      <c r="AB81" s="10"/>
      <c r="AC81" s="10"/>
      <c r="AD81" s="10"/>
      <c r="AE81" s="10"/>
    </row>
    <row r="82" s="10" customFormat="1" ht="19.92" customHeight="1">
      <c r="A82" s="10"/>
      <c r="B82" s="174"/>
      <c r="C82" s="175"/>
      <c r="D82" s="176" t="s">
        <v>145</v>
      </c>
      <c r="E82" s="177"/>
      <c r="F82" s="177"/>
      <c r="G82" s="177"/>
      <c r="H82" s="177"/>
      <c r="I82" s="177"/>
      <c r="J82" s="178">
        <f>J643</f>
        <v>0</v>
      </c>
      <c r="K82" s="175"/>
      <c r="L82" s="179"/>
      <c r="S82" s="10"/>
      <c r="T82" s="10"/>
      <c r="U82" s="10"/>
      <c r="V82" s="10"/>
      <c r="W82" s="10"/>
      <c r="X82" s="10"/>
      <c r="Y82" s="10"/>
      <c r="Z82" s="10"/>
      <c r="AA82" s="10"/>
      <c r="AB82" s="10"/>
      <c r="AC82" s="10"/>
      <c r="AD82" s="10"/>
      <c r="AE82" s="10"/>
    </row>
    <row r="83" s="10" customFormat="1" ht="19.92" customHeight="1">
      <c r="A83" s="10"/>
      <c r="B83" s="174"/>
      <c r="C83" s="175"/>
      <c r="D83" s="176" t="s">
        <v>146</v>
      </c>
      <c r="E83" s="177"/>
      <c r="F83" s="177"/>
      <c r="G83" s="177"/>
      <c r="H83" s="177"/>
      <c r="I83" s="177"/>
      <c r="J83" s="178">
        <f>J673</f>
        <v>0</v>
      </c>
      <c r="K83" s="175"/>
      <c r="L83" s="179"/>
      <c r="S83" s="10"/>
      <c r="T83" s="10"/>
      <c r="U83" s="10"/>
      <c r="V83" s="10"/>
      <c r="W83" s="10"/>
      <c r="X83" s="10"/>
      <c r="Y83" s="10"/>
      <c r="Z83" s="10"/>
      <c r="AA83" s="10"/>
      <c r="AB83" s="10"/>
      <c r="AC83" s="10"/>
      <c r="AD83" s="10"/>
      <c r="AE83" s="10"/>
    </row>
    <row r="84" s="10" customFormat="1" ht="19.92" customHeight="1">
      <c r="A84" s="10"/>
      <c r="B84" s="174"/>
      <c r="C84" s="175"/>
      <c r="D84" s="176" t="s">
        <v>147</v>
      </c>
      <c r="E84" s="177"/>
      <c r="F84" s="177"/>
      <c r="G84" s="177"/>
      <c r="H84" s="177"/>
      <c r="I84" s="177"/>
      <c r="J84" s="178">
        <f>J683</f>
        <v>0</v>
      </c>
      <c r="K84" s="175"/>
      <c r="L84" s="179"/>
      <c r="S84" s="10"/>
      <c r="T84" s="10"/>
      <c r="U84" s="10"/>
      <c r="V84" s="10"/>
      <c r="W84" s="10"/>
      <c r="X84" s="10"/>
      <c r="Y84" s="10"/>
      <c r="Z84" s="10"/>
      <c r="AA84" s="10"/>
      <c r="AB84" s="10"/>
      <c r="AC84" s="10"/>
      <c r="AD84" s="10"/>
      <c r="AE84" s="10"/>
    </row>
    <row r="85" s="10" customFormat="1" ht="19.92" customHeight="1">
      <c r="A85" s="10"/>
      <c r="B85" s="174"/>
      <c r="C85" s="175"/>
      <c r="D85" s="176" t="s">
        <v>148</v>
      </c>
      <c r="E85" s="177"/>
      <c r="F85" s="177"/>
      <c r="G85" s="177"/>
      <c r="H85" s="177"/>
      <c r="I85" s="177"/>
      <c r="J85" s="178">
        <f>J699</f>
        <v>0</v>
      </c>
      <c r="K85" s="175"/>
      <c r="L85" s="179"/>
      <c r="S85" s="10"/>
      <c r="T85" s="10"/>
      <c r="U85" s="10"/>
      <c r="V85" s="10"/>
      <c r="W85" s="10"/>
      <c r="X85" s="10"/>
      <c r="Y85" s="10"/>
      <c r="Z85" s="10"/>
      <c r="AA85" s="10"/>
      <c r="AB85" s="10"/>
      <c r="AC85" s="10"/>
      <c r="AD85" s="10"/>
      <c r="AE85" s="10"/>
    </row>
    <row r="86" s="2" customFormat="1" ht="21.84" customHeight="1">
      <c r="A86" s="41"/>
      <c r="B86" s="42"/>
      <c r="C86" s="43"/>
      <c r="D86" s="43"/>
      <c r="E86" s="43"/>
      <c r="F86" s="43"/>
      <c r="G86" s="43"/>
      <c r="H86" s="43"/>
      <c r="I86" s="43"/>
      <c r="J86" s="43"/>
      <c r="K86" s="43"/>
      <c r="L86" s="137"/>
      <c r="S86" s="41"/>
      <c r="T86" s="41"/>
      <c r="U86" s="41"/>
      <c r="V86" s="41"/>
      <c r="W86" s="41"/>
      <c r="X86" s="41"/>
      <c r="Y86" s="41"/>
      <c r="Z86" s="41"/>
      <c r="AA86" s="41"/>
      <c r="AB86" s="41"/>
      <c r="AC86" s="41"/>
      <c r="AD86" s="41"/>
      <c r="AE86" s="41"/>
    </row>
    <row r="87" s="2" customFormat="1" ht="6.96" customHeight="1">
      <c r="A87" s="41"/>
      <c r="B87" s="62"/>
      <c r="C87" s="63"/>
      <c r="D87" s="63"/>
      <c r="E87" s="63"/>
      <c r="F87" s="63"/>
      <c r="G87" s="63"/>
      <c r="H87" s="63"/>
      <c r="I87" s="63"/>
      <c r="J87" s="63"/>
      <c r="K87" s="63"/>
      <c r="L87" s="137"/>
      <c r="S87" s="41"/>
      <c r="T87" s="41"/>
      <c r="U87" s="41"/>
      <c r="V87" s="41"/>
      <c r="W87" s="41"/>
      <c r="X87" s="41"/>
      <c r="Y87" s="41"/>
      <c r="Z87" s="41"/>
      <c r="AA87" s="41"/>
      <c r="AB87" s="41"/>
      <c r="AC87" s="41"/>
      <c r="AD87" s="41"/>
      <c r="AE87" s="41"/>
    </row>
    <row r="91" s="2" customFormat="1" ht="6.96" customHeight="1">
      <c r="A91" s="41"/>
      <c r="B91" s="64"/>
      <c r="C91" s="65"/>
      <c r="D91" s="65"/>
      <c r="E91" s="65"/>
      <c r="F91" s="65"/>
      <c r="G91" s="65"/>
      <c r="H91" s="65"/>
      <c r="I91" s="65"/>
      <c r="J91" s="65"/>
      <c r="K91" s="65"/>
      <c r="L91" s="137"/>
      <c r="S91" s="41"/>
      <c r="T91" s="41"/>
      <c r="U91" s="41"/>
      <c r="V91" s="41"/>
      <c r="W91" s="41"/>
      <c r="X91" s="41"/>
      <c r="Y91" s="41"/>
      <c r="Z91" s="41"/>
      <c r="AA91" s="41"/>
      <c r="AB91" s="41"/>
      <c r="AC91" s="41"/>
      <c r="AD91" s="41"/>
      <c r="AE91" s="41"/>
    </row>
    <row r="92" s="2" customFormat="1" ht="24.96" customHeight="1">
      <c r="A92" s="41"/>
      <c r="B92" s="42"/>
      <c r="C92" s="25" t="s">
        <v>149</v>
      </c>
      <c r="D92" s="43"/>
      <c r="E92" s="43"/>
      <c r="F92" s="43"/>
      <c r="G92" s="43"/>
      <c r="H92" s="43"/>
      <c r="I92" s="43"/>
      <c r="J92" s="43"/>
      <c r="K92" s="43"/>
      <c r="L92" s="137"/>
      <c r="S92" s="41"/>
      <c r="T92" s="41"/>
      <c r="U92" s="41"/>
      <c r="V92" s="41"/>
      <c r="W92" s="41"/>
      <c r="X92" s="41"/>
      <c r="Y92" s="41"/>
      <c r="Z92" s="41"/>
      <c r="AA92" s="41"/>
      <c r="AB92" s="41"/>
      <c r="AC92" s="41"/>
      <c r="AD92" s="41"/>
      <c r="AE92" s="41"/>
    </row>
    <row r="93" s="2" customFormat="1" ht="6.96" customHeight="1">
      <c r="A93" s="41"/>
      <c r="B93" s="42"/>
      <c r="C93" s="43"/>
      <c r="D93" s="43"/>
      <c r="E93" s="43"/>
      <c r="F93" s="43"/>
      <c r="G93" s="43"/>
      <c r="H93" s="43"/>
      <c r="I93" s="43"/>
      <c r="J93" s="43"/>
      <c r="K93" s="43"/>
      <c r="L93" s="137"/>
      <c r="S93" s="41"/>
      <c r="T93" s="41"/>
      <c r="U93" s="41"/>
      <c r="V93" s="41"/>
      <c r="W93" s="41"/>
      <c r="X93" s="41"/>
      <c r="Y93" s="41"/>
      <c r="Z93" s="41"/>
      <c r="AA93" s="41"/>
      <c r="AB93" s="41"/>
      <c r="AC93" s="41"/>
      <c r="AD93" s="41"/>
      <c r="AE93" s="41"/>
    </row>
    <row r="94" s="2" customFormat="1" ht="12" customHeight="1">
      <c r="A94" s="41"/>
      <c r="B94" s="42"/>
      <c r="C94" s="34" t="s">
        <v>16</v>
      </c>
      <c r="D94" s="43"/>
      <c r="E94" s="43"/>
      <c r="F94" s="43"/>
      <c r="G94" s="43"/>
      <c r="H94" s="43"/>
      <c r="I94" s="43"/>
      <c r="J94" s="43"/>
      <c r="K94" s="43"/>
      <c r="L94" s="137"/>
      <c r="S94" s="41"/>
      <c r="T94" s="41"/>
      <c r="U94" s="41"/>
      <c r="V94" s="41"/>
      <c r="W94" s="41"/>
      <c r="X94" s="41"/>
      <c r="Y94" s="41"/>
      <c r="Z94" s="41"/>
      <c r="AA94" s="41"/>
      <c r="AB94" s="41"/>
      <c r="AC94" s="41"/>
      <c r="AD94" s="41"/>
      <c r="AE94" s="41"/>
    </row>
    <row r="95" s="2" customFormat="1" ht="16.5" customHeight="1">
      <c r="A95" s="41"/>
      <c r="B95" s="42"/>
      <c r="C95" s="43"/>
      <c r="D95" s="43"/>
      <c r="E95" s="163" t="str">
        <f>E7</f>
        <v>Energetické úspory budovy č.5</v>
      </c>
      <c r="F95" s="34"/>
      <c r="G95" s="34"/>
      <c r="H95" s="34"/>
      <c r="I95" s="43"/>
      <c r="J95" s="43"/>
      <c r="K95" s="43"/>
      <c r="L95" s="137"/>
      <c r="S95" s="41"/>
      <c r="T95" s="41"/>
      <c r="U95" s="41"/>
      <c r="V95" s="41"/>
      <c r="W95" s="41"/>
      <c r="X95" s="41"/>
      <c r="Y95" s="41"/>
      <c r="Z95" s="41"/>
      <c r="AA95" s="41"/>
      <c r="AB95" s="41"/>
      <c r="AC95" s="41"/>
      <c r="AD95" s="41"/>
      <c r="AE95" s="41"/>
    </row>
    <row r="96" s="2" customFormat="1" ht="12" customHeight="1">
      <c r="A96" s="41"/>
      <c r="B96" s="42"/>
      <c r="C96" s="34" t="s">
        <v>117</v>
      </c>
      <c r="D96" s="43"/>
      <c r="E96" s="43"/>
      <c r="F96" s="43"/>
      <c r="G96" s="43"/>
      <c r="H96" s="43"/>
      <c r="I96" s="43"/>
      <c r="J96" s="43"/>
      <c r="K96" s="43"/>
      <c r="L96" s="137"/>
      <c r="S96" s="41"/>
      <c r="T96" s="41"/>
      <c r="U96" s="41"/>
      <c r="V96" s="41"/>
      <c r="W96" s="41"/>
      <c r="X96" s="41"/>
      <c r="Y96" s="41"/>
      <c r="Z96" s="41"/>
      <c r="AA96" s="41"/>
      <c r="AB96" s="41"/>
      <c r="AC96" s="41"/>
      <c r="AD96" s="41"/>
      <c r="AE96" s="41"/>
    </row>
    <row r="97" s="2" customFormat="1" ht="16.5" customHeight="1">
      <c r="A97" s="41"/>
      <c r="B97" s="42"/>
      <c r="C97" s="43"/>
      <c r="D97" s="43"/>
      <c r="E97" s="72" t="str">
        <f>E9</f>
        <v>01 - Stavební úpravy</v>
      </c>
      <c r="F97" s="43"/>
      <c r="G97" s="43"/>
      <c r="H97" s="43"/>
      <c r="I97" s="43"/>
      <c r="J97" s="43"/>
      <c r="K97" s="43"/>
      <c r="L97" s="137"/>
      <c r="S97" s="41"/>
      <c r="T97" s="41"/>
      <c r="U97" s="41"/>
      <c r="V97" s="41"/>
      <c r="W97" s="41"/>
      <c r="X97" s="41"/>
      <c r="Y97" s="41"/>
      <c r="Z97" s="41"/>
      <c r="AA97" s="41"/>
      <c r="AB97" s="41"/>
      <c r="AC97" s="41"/>
      <c r="AD97" s="41"/>
      <c r="AE97" s="41"/>
    </row>
    <row r="98" s="2" customFormat="1" ht="6.96" customHeight="1">
      <c r="A98" s="41"/>
      <c r="B98" s="42"/>
      <c r="C98" s="43"/>
      <c r="D98" s="43"/>
      <c r="E98" s="43"/>
      <c r="F98" s="43"/>
      <c r="G98" s="43"/>
      <c r="H98" s="43"/>
      <c r="I98" s="43"/>
      <c r="J98" s="43"/>
      <c r="K98" s="43"/>
      <c r="L98" s="137"/>
      <c r="S98" s="41"/>
      <c r="T98" s="41"/>
      <c r="U98" s="41"/>
      <c r="V98" s="41"/>
      <c r="W98" s="41"/>
      <c r="X98" s="41"/>
      <c r="Y98" s="41"/>
      <c r="Z98" s="41"/>
      <c r="AA98" s="41"/>
      <c r="AB98" s="41"/>
      <c r="AC98" s="41"/>
      <c r="AD98" s="41"/>
      <c r="AE98" s="41"/>
    </row>
    <row r="99" s="2" customFormat="1" ht="12" customHeight="1">
      <c r="A99" s="41"/>
      <c r="B99" s="42"/>
      <c r="C99" s="34" t="s">
        <v>22</v>
      </c>
      <c r="D99" s="43"/>
      <c r="E99" s="43"/>
      <c r="F99" s="29" t="str">
        <f>F12</f>
        <v>Rokycany Jeřabinová ulice čp. 96/III</v>
      </c>
      <c r="G99" s="43"/>
      <c r="H99" s="43"/>
      <c r="I99" s="34" t="s">
        <v>24</v>
      </c>
      <c r="J99" s="75" t="str">
        <f>IF(J12="","",J12)</f>
        <v>17. 12. 2023</v>
      </c>
      <c r="K99" s="43"/>
      <c r="L99" s="137"/>
      <c r="S99" s="41"/>
      <c r="T99" s="41"/>
      <c r="U99" s="41"/>
      <c r="V99" s="41"/>
      <c r="W99" s="41"/>
      <c r="X99" s="41"/>
      <c r="Y99" s="41"/>
      <c r="Z99" s="41"/>
      <c r="AA99" s="41"/>
      <c r="AB99" s="41"/>
      <c r="AC99" s="41"/>
      <c r="AD99" s="41"/>
      <c r="AE99" s="41"/>
    </row>
    <row r="100" s="2" customFormat="1" ht="6.96" customHeight="1">
      <c r="A100" s="41"/>
      <c r="B100" s="42"/>
      <c r="C100" s="43"/>
      <c r="D100" s="43"/>
      <c r="E100" s="43"/>
      <c r="F100" s="43"/>
      <c r="G100" s="43"/>
      <c r="H100" s="43"/>
      <c r="I100" s="43"/>
      <c r="J100" s="43"/>
      <c r="K100" s="43"/>
      <c r="L100" s="137"/>
      <c r="S100" s="41"/>
      <c r="T100" s="41"/>
      <c r="U100" s="41"/>
      <c r="V100" s="41"/>
      <c r="W100" s="41"/>
      <c r="X100" s="41"/>
      <c r="Y100" s="41"/>
      <c r="Z100" s="41"/>
      <c r="AA100" s="41"/>
      <c r="AB100" s="41"/>
      <c r="AC100" s="41"/>
      <c r="AD100" s="41"/>
      <c r="AE100" s="41"/>
    </row>
    <row r="101" s="2" customFormat="1" ht="15.15" customHeight="1">
      <c r="A101" s="41"/>
      <c r="B101" s="42"/>
      <c r="C101" s="34" t="s">
        <v>30</v>
      </c>
      <c r="D101" s="43"/>
      <c r="E101" s="43"/>
      <c r="F101" s="29" t="str">
        <f>E15</f>
        <v xml:space="preserve"> </v>
      </c>
      <c r="G101" s="43"/>
      <c r="H101" s="43"/>
      <c r="I101" s="34" t="s">
        <v>37</v>
      </c>
      <c r="J101" s="39" t="str">
        <f>E21</f>
        <v xml:space="preserve"> </v>
      </c>
      <c r="K101" s="43"/>
      <c r="L101" s="137"/>
      <c r="S101" s="41"/>
      <c r="T101" s="41"/>
      <c r="U101" s="41"/>
      <c r="V101" s="41"/>
      <c r="W101" s="41"/>
      <c r="X101" s="41"/>
      <c r="Y101" s="41"/>
      <c r="Z101" s="41"/>
      <c r="AA101" s="41"/>
      <c r="AB101" s="41"/>
      <c r="AC101" s="41"/>
      <c r="AD101" s="41"/>
      <c r="AE101" s="41"/>
    </row>
    <row r="102" s="2" customFormat="1" ht="15.15" customHeight="1">
      <c r="A102" s="41"/>
      <c r="B102" s="42"/>
      <c r="C102" s="34" t="s">
        <v>35</v>
      </c>
      <c r="D102" s="43"/>
      <c r="E102" s="43"/>
      <c r="F102" s="29" t="str">
        <f>IF(E18="","",E18)</f>
        <v>Vyplň údaj</v>
      </c>
      <c r="G102" s="43"/>
      <c r="H102" s="43"/>
      <c r="I102" s="34" t="s">
        <v>39</v>
      </c>
      <c r="J102" s="39" t="str">
        <f>E24</f>
        <v xml:space="preserve"> </v>
      </c>
      <c r="K102" s="43"/>
      <c r="L102" s="137"/>
      <c r="S102" s="41"/>
      <c r="T102" s="41"/>
      <c r="U102" s="41"/>
      <c r="V102" s="41"/>
      <c r="W102" s="41"/>
      <c r="X102" s="41"/>
      <c r="Y102" s="41"/>
      <c r="Z102" s="41"/>
      <c r="AA102" s="41"/>
      <c r="AB102" s="41"/>
      <c r="AC102" s="41"/>
      <c r="AD102" s="41"/>
      <c r="AE102" s="41"/>
    </row>
    <row r="103" s="2" customFormat="1" ht="10.32" customHeight="1">
      <c r="A103" s="41"/>
      <c r="B103" s="42"/>
      <c r="C103" s="43"/>
      <c r="D103" s="43"/>
      <c r="E103" s="43"/>
      <c r="F103" s="43"/>
      <c r="G103" s="43"/>
      <c r="H103" s="43"/>
      <c r="I103" s="43"/>
      <c r="J103" s="43"/>
      <c r="K103" s="43"/>
      <c r="L103" s="137"/>
      <c r="S103" s="41"/>
      <c r="T103" s="41"/>
      <c r="U103" s="41"/>
      <c r="V103" s="41"/>
      <c r="W103" s="41"/>
      <c r="X103" s="41"/>
      <c r="Y103" s="41"/>
      <c r="Z103" s="41"/>
      <c r="AA103" s="41"/>
      <c r="AB103" s="41"/>
      <c r="AC103" s="41"/>
      <c r="AD103" s="41"/>
      <c r="AE103" s="41"/>
    </row>
    <row r="104" s="11" customFormat="1" ht="29.28" customHeight="1">
      <c r="A104" s="180"/>
      <c r="B104" s="181"/>
      <c r="C104" s="182" t="s">
        <v>150</v>
      </c>
      <c r="D104" s="183" t="s">
        <v>61</v>
      </c>
      <c r="E104" s="183" t="s">
        <v>57</v>
      </c>
      <c r="F104" s="183" t="s">
        <v>58</v>
      </c>
      <c r="G104" s="183" t="s">
        <v>151</v>
      </c>
      <c r="H104" s="183" t="s">
        <v>152</v>
      </c>
      <c r="I104" s="183" t="s">
        <v>153</v>
      </c>
      <c r="J104" s="183" t="s">
        <v>121</v>
      </c>
      <c r="K104" s="184" t="s">
        <v>154</v>
      </c>
      <c r="L104" s="185"/>
      <c r="M104" s="95" t="s">
        <v>32</v>
      </c>
      <c r="N104" s="96" t="s">
        <v>46</v>
      </c>
      <c r="O104" s="96" t="s">
        <v>155</v>
      </c>
      <c r="P104" s="96" t="s">
        <v>156</v>
      </c>
      <c r="Q104" s="96" t="s">
        <v>157</v>
      </c>
      <c r="R104" s="96" t="s">
        <v>158</v>
      </c>
      <c r="S104" s="96" t="s">
        <v>159</v>
      </c>
      <c r="T104" s="97" t="s">
        <v>160</v>
      </c>
      <c r="U104" s="180"/>
      <c r="V104" s="180"/>
      <c r="W104" s="180"/>
      <c r="X104" s="180"/>
      <c r="Y104" s="180"/>
      <c r="Z104" s="180"/>
      <c r="AA104" s="180"/>
      <c r="AB104" s="180"/>
      <c r="AC104" s="180"/>
      <c r="AD104" s="180"/>
      <c r="AE104" s="180"/>
    </row>
    <row r="105" s="2" customFormat="1" ht="22.8" customHeight="1">
      <c r="A105" s="41"/>
      <c r="B105" s="42"/>
      <c r="C105" s="102" t="s">
        <v>161</v>
      </c>
      <c r="D105" s="43"/>
      <c r="E105" s="43"/>
      <c r="F105" s="43"/>
      <c r="G105" s="43"/>
      <c r="H105" s="43"/>
      <c r="I105" s="43"/>
      <c r="J105" s="186">
        <f>BK105</f>
        <v>0</v>
      </c>
      <c r="K105" s="43"/>
      <c r="L105" s="47"/>
      <c r="M105" s="98"/>
      <c r="N105" s="187"/>
      <c r="O105" s="99"/>
      <c r="P105" s="188">
        <f>P106+P460</f>
        <v>0</v>
      </c>
      <c r="Q105" s="99"/>
      <c r="R105" s="188">
        <f>R106+R460</f>
        <v>199.19286784000002</v>
      </c>
      <c r="S105" s="99"/>
      <c r="T105" s="189">
        <f>T106+T460</f>
        <v>117.59748014999997</v>
      </c>
      <c r="U105" s="41"/>
      <c r="V105" s="41"/>
      <c r="W105" s="41"/>
      <c r="X105" s="41"/>
      <c r="Y105" s="41"/>
      <c r="Z105" s="41"/>
      <c r="AA105" s="41"/>
      <c r="AB105" s="41"/>
      <c r="AC105" s="41"/>
      <c r="AD105" s="41"/>
      <c r="AE105" s="41"/>
      <c r="AT105" s="19" t="s">
        <v>75</v>
      </c>
      <c r="AU105" s="19" t="s">
        <v>122</v>
      </c>
      <c r="BK105" s="190">
        <f>BK106+BK460</f>
        <v>0</v>
      </c>
    </row>
    <row r="106" s="12" customFormat="1" ht="25.92" customHeight="1">
      <c r="A106" s="12"/>
      <c r="B106" s="191"/>
      <c r="C106" s="192"/>
      <c r="D106" s="193" t="s">
        <v>75</v>
      </c>
      <c r="E106" s="194" t="s">
        <v>162</v>
      </c>
      <c r="F106" s="194" t="s">
        <v>163</v>
      </c>
      <c r="G106" s="192"/>
      <c r="H106" s="192"/>
      <c r="I106" s="195"/>
      <c r="J106" s="196">
        <f>BK106</f>
        <v>0</v>
      </c>
      <c r="K106" s="192"/>
      <c r="L106" s="197"/>
      <c r="M106" s="198"/>
      <c r="N106" s="199"/>
      <c r="O106" s="199"/>
      <c r="P106" s="200">
        <f>P107+P148+P193+P220+P229+P234+P346+P352+P441+P457</f>
        <v>0</v>
      </c>
      <c r="Q106" s="199"/>
      <c r="R106" s="200">
        <f>R107+R148+R193+R220+R229+R234+R346+R352+R441+R457</f>
        <v>179.98623290000001</v>
      </c>
      <c r="S106" s="199"/>
      <c r="T106" s="201">
        <f>T107+T148+T193+T220+T229+T234+T346+T352+T441+T457</f>
        <v>114.85259544999997</v>
      </c>
      <c r="U106" s="12"/>
      <c r="V106" s="12"/>
      <c r="W106" s="12"/>
      <c r="X106" s="12"/>
      <c r="Y106" s="12"/>
      <c r="Z106" s="12"/>
      <c r="AA106" s="12"/>
      <c r="AB106" s="12"/>
      <c r="AC106" s="12"/>
      <c r="AD106" s="12"/>
      <c r="AE106" s="12"/>
      <c r="AR106" s="202" t="s">
        <v>84</v>
      </c>
      <c r="AT106" s="203" t="s">
        <v>75</v>
      </c>
      <c r="AU106" s="203" t="s">
        <v>76</v>
      </c>
      <c r="AY106" s="202" t="s">
        <v>164</v>
      </c>
      <c r="BK106" s="204">
        <f>BK107+BK148+BK193+BK220+BK229+BK234+BK346+BK352+BK441+BK457</f>
        <v>0</v>
      </c>
    </row>
    <row r="107" s="12" customFormat="1" ht="22.8" customHeight="1">
      <c r="A107" s="12"/>
      <c r="B107" s="191"/>
      <c r="C107" s="192"/>
      <c r="D107" s="193" t="s">
        <v>75</v>
      </c>
      <c r="E107" s="205" t="s">
        <v>84</v>
      </c>
      <c r="F107" s="205" t="s">
        <v>165</v>
      </c>
      <c r="G107" s="192"/>
      <c r="H107" s="192"/>
      <c r="I107" s="195"/>
      <c r="J107" s="206">
        <f>BK107</f>
        <v>0</v>
      </c>
      <c r="K107" s="192"/>
      <c r="L107" s="197"/>
      <c r="M107" s="198"/>
      <c r="N107" s="199"/>
      <c r="O107" s="199"/>
      <c r="P107" s="200">
        <f>SUM(P108:P147)</f>
        <v>0</v>
      </c>
      <c r="Q107" s="199"/>
      <c r="R107" s="200">
        <f>SUM(R108:R147)</f>
        <v>7.0359999999999996</v>
      </c>
      <c r="S107" s="199"/>
      <c r="T107" s="201">
        <f>SUM(T108:T147)</f>
        <v>3.9257999999999997</v>
      </c>
      <c r="U107" s="12"/>
      <c r="V107" s="12"/>
      <c r="W107" s="12"/>
      <c r="X107" s="12"/>
      <c r="Y107" s="12"/>
      <c r="Z107" s="12"/>
      <c r="AA107" s="12"/>
      <c r="AB107" s="12"/>
      <c r="AC107" s="12"/>
      <c r="AD107" s="12"/>
      <c r="AE107" s="12"/>
      <c r="AR107" s="202" t="s">
        <v>84</v>
      </c>
      <c r="AT107" s="203" t="s">
        <v>75</v>
      </c>
      <c r="AU107" s="203" t="s">
        <v>84</v>
      </c>
      <c r="AY107" s="202" t="s">
        <v>164</v>
      </c>
      <c r="BK107" s="204">
        <f>SUM(BK108:BK147)</f>
        <v>0</v>
      </c>
    </row>
    <row r="108" s="2" customFormat="1" ht="72" customHeight="1">
      <c r="A108" s="41"/>
      <c r="B108" s="42"/>
      <c r="C108" s="207" t="s">
        <v>84</v>
      </c>
      <c r="D108" s="207" t="s">
        <v>166</v>
      </c>
      <c r="E108" s="208" t="s">
        <v>167</v>
      </c>
      <c r="F108" s="209" t="s">
        <v>168</v>
      </c>
      <c r="G108" s="210" t="s">
        <v>169</v>
      </c>
      <c r="H108" s="211">
        <v>6.75</v>
      </c>
      <c r="I108" s="212"/>
      <c r="J108" s="213">
        <f>ROUND(I108*H108,2)</f>
        <v>0</v>
      </c>
      <c r="K108" s="209" t="s">
        <v>170</v>
      </c>
      <c r="L108" s="47"/>
      <c r="M108" s="214" t="s">
        <v>32</v>
      </c>
      <c r="N108" s="215" t="s">
        <v>47</v>
      </c>
      <c r="O108" s="87"/>
      <c r="P108" s="216">
        <f>O108*H108</f>
        <v>0</v>
      </c>
      <c r="Q108" s="216">
        <v>0</v>
      </c>
      <c r="R108" s="216">
        <f>Q108*H108</f>
        <v>0</v>
      </c>
      <c r="S108" s="216">
        <v>0.57999999999999996</v>
      </c>
      <c r="T108" s="217">
        <f>S108*H108</f>
        <v>3.9149999999999996</v>
      </c>
      <c r="U108" s="41"/>
      <c r="V108" s="41"/>
      <c r="W108" s="41"/>
      <c r="X108" s="41"/>
      <c r="Y108" s="41"/>
      <c r="Z108" s="41"/>
      <c r="AA108" s="41"/>
      <c r="AB108" s="41"/>
      <c r="AC108" s="41"/>
      <c r="AD108" s="41"/>
      <c r="AE108" s="41"/>
      <c r="AR108" s="218" t="s">
        <v>171</v>
      </c>
      <c r="AT108" s="218" t="s">
        <v>166</v>
      </c>
      <c r="AU108" s="218" t="s">
        <v>86</v>
      </c>
      <c r="AY108" s="19" t="s">
        <v>164</v>
      </c>
      <c r="BE108" s="219">
        <f>IF(N108="základní",J108,0)</f>
        <v>0</v>
      </c>
      <c r="BF108" s="219">
        <f>IF(N108="snížená",J108,0)</f>
        <v>0</v>
      </c>
      <c r="BG108" s="219">
        <f>IF(N108="zákl. přenesená",J108,0)</f>
        <v>0</v>
      </c>
      <c r="BH108" s="219">
        <f>IF(N108="sníž. přenesená",J108,0)</f>
        <v>0</v>
      </c>
      <c r="BI108" s="219">
        <f>IF(N108="nulová",J108,0)</f>
        <v>0</v>
      </c>
      <c r="BJ108" s="19" t="s">
        <v>84</v>
      </c>
      <c r="BK108" s="219">
        <f>ROUND(I108*H108,2)</f>
        <v>0</v>
      </c>
      <c r="BL108" s="19" t="s">
        <v>171</v>
      </c>
      <c r="BM108" s="218" t="s">
        <v>172</v>
      </c>
    </row>
    <row r="109" s="2" customFormat="1">
      <c r="A109" s="41"/>
      <c r="B109" s="42"/>
      <c r="C109" s="43"/>
      <c r="D109" s="220" t="s">
        <v>173</v>
      </c>
      <c r="E109" s="43"/>
      <c r="F109" s="221" t="s">
        <v>174</v>
      </c>
      <c r="G109" s="43"/>
      <c r="H109" s="43"/>
      <c r="I109" s="222"/>
      <c r="J109" s="43"/>
      <c r="K109" s="43"/>
      <c r="L109" s="47"/>
      <c r="M109" s="223"/>
      <c r="N109" s="224"/>
      <c r="O109" s="87"/>
      <c r="P109" s="87"/>
      <c r="Q109" s="87"/>
      <c r="R109" s="87"/>
      <c r="S109" s="87"/>
      <c r="T109" s="88"/>
      <c r="U109" s="41"/>
      <c r="V109" s="41"/>
      <c r="W109" s="41"/>
      <c r="X109" s="41"/>
      <c r="Y109" s="41"/>
      <c r="Z109" s="41"/>
      <c r="AA109" s="41"/>
      <c r="AB109" s="41"/>
      <c r="AC109" s="41"/>
      <c r="AD109" s="41"/>
      <c r="AE109" s="41"/>
      <c r="AT109" s="19" t="s">
        <v>173</v>
      </c>
      <c r="AU109" s="19" t="s">
        <v>86</v>
      </c>
    </row>
    <row r="110" s="2" customFormat="1" ht="40.8" customHeight="1">
      <c r="A110" s="41"/>
      <c r="B110" s="42"/>
      <c r="C110" s="207" t="s">
        <v>86</v>
      </c>
      <c r="D110" s="207" t="s">
        <v>166</v>
      </c>
      <c r="E110" s="208" t="s">
        <v>175</v>
      </c>
      <c r="F110" s="209" t="s">
        <v>176</v>
      </c>
      <c r="G110" s="210" t="s">
        <v>169</v>
      </c>
      <c r="H110" s="211">
        <v>13.5</v>
      </c>
      <c r="I110" s="212"/>
      <c r="J110" s="213">
        <f>ROUND(I110*H110,2)</f>
        <v>0</v>
      </c>
      <c r="K110" s="209" t="s">
        <v>170</v>
      </c>
      <c r="L110" s="47"/>
      <c r="M110" s="214" t="s">
        <v>32</v>
      </c>
      <c r="N110" s="215" t="s">
        <v>47</v>
      </c>
      <c r="O110" s="87"/>
      <c r="P110" s="216">
        <f>O110*H110</f>
        <v>0</v>
      </c>
      <c r="Q110" s="216">
        <v>0</v>
      </c>
      <c r="R110" s="216">
        <f>Q110*H110</f>
        <v>0</v>
      </c>
      <c r="S110" s="216">
        <v>0.00080000000000000004</v>
      </c>
      <c r="T110" s="217">
        <f>S110*H110</f>
        <v>0.010800000000000001</v>
      </c>
      <c r="U110" s="41"/>
      <c r="V110" s="41"/>
      <c r="W110" s="41"/>
      <c r="X110" s="41"/>
      <c r="Y110" s="41"/>
      <c r="Z110" s="41"/>
      <c r="AA110" s="41"/>
      <c r="AB110" s="41"/>
      <c r="AC110" s="41"/>
      <c r="AD110" s="41"/>
      <c r="AE110" s="41"/>
      <c r="AR110" s="218" t="s">
        <v>171</v>
      </c>
      <c r="AT110" s="218" t="s">
        <v>166</v>
      </c>
      <c r="AU110" s="218" t="s">
        <v>86</v>
      </c>
      <c r="AY110" s="19" t="s">
        <v>164</v>
      </c>
      <c r="BE110" s="219">
        <f>IF(N110="základní",J110,0)</f>
        <v>0</v>
      </c>
      <c r="BF110" s="219">
        <f>IF(N110="snížená",J110,0)</f>
        <v>0</v>
      </c>
      <c r="BG110" s="219">
        <f>IF(N110="zákl. přenesená",J110,0)</f>
        <v>0</v>
      </c>
      <c r="BH110" s="219">
        <f>IF(N110="sníž. přenesená",J110,0)</f>
        <v>0</v>
      </c>
      <c r="BI110" s="219">
        <f>IF(N110="nulová",J110,0)</f>
        <v>0</v>
      </c>
      <c r="BJ110" s="19" t="s">
        <v>84</v>
      </c>
      <c r="BK110" s="219">
        <f>ROUND(I110*H110,2)</f>
        <v>0</v>
      </c>
      <c r="BL110" s="19" t="s">
        <v>171</v>
      </c>
      <c r="BM110" s="218" t="s">
        <v>177</v>
      </c>
    </row>
    <row r="111" s="2" customFormat="1">
      <c r="A111" s="41"/>
      <c r="B111" s="42"/>
      <c r="C111" s="43"/>
      <c r="D111" s="220" t="s">
        <v>173</v>
      </c>
      <c r="E111" s="43"/>
      <c r="F111" s="221" t="s">
        <v>178</v>
      </c>
      <c r="G111" s="43"/>
      <c r="H111" s="43"/>
      <c r="I111" s="222"/>
      <c r="J111" s="43"/>
      <c r="K111" s="43"/>
      <c r="L111" s="47"/>
      <c r="M111" s="223"/>
      <c r="N111" s="224"/>
      <c r="O111" s="87"/>
      <c r="P111" s="87"/>
      <c r="Q111" s="87"/>
      <c r="R111" s="87"/>
      <c r="S111" s="87"/>
      <c r="T111" s="88"/>
      <c r="U111" s="41"/>
      <c r="V111" s="41"/>
      <c r="W111" s="41"/>
      <c r="X111" s="41"/>
      <c r="Y111" s="41"/>
      <c r="Z111" s="41"/>
      <c r="AA111" s="41"/>
      <c r="AB111" s="41"/>
      <c r="AC111" s="41"/>
      <c r="AD111" s="41"/>
      <c r="AE111" s="41"/>
      <c r="AT111" s="19" t="s">
        <v>173</v>
      </c>
      <c r="AU111" s="19" t="s">
        <v>86</v>
      </c>
    </row>
    <row r="112" s="13" customFormat="1">
      <c r="A112" s="13"/>
      <c r="B112" s="225"/>
      <c r="C112" s="226"/>
      <c r="D112" s="227" t="s">
        <v>179</v>
      </c>
      <c r="E112" s="228" t="s">
        <v>32</v>
      </c>
      <c r="F112" s="229" t="s">
        <v>180</v>
      </c>
      <c r="G112" s="226"/>
      <c r="H112" s="230">
        <v>6.75</v>
      </c>
      <c r="I112" s="231"/>
      <c r="J112" s="226"/>
      <c r="K112" s="226"/>
      <c r="L112" s="232"/>
      <c r="M112" s="233"/>
      <c r="N112" s="234"/>
      <c r="O112" s="234"/>
      <c r="P112" s="234"/>
      <c r="Q112" s="234"/>
      <c r="R112" s="234"/>
      <c r="S112" s="234"/>
      <c r="T112" s="235"/>
      <c r="U112" s="13"/>
      <c r="V112" s="13"/>
      <c r="W112" s="13"/>
      <c r="X112" s="13"/>
      <c r="Y112" s="13"/>
      <c r="Z112" s="13"/>
      <c r="AA112" s="13"/>
      <c r="AB112" s="13"/>
      <c r="AC112" s="13"/>
      <c r="AD112" s="13"/>
      <c r="AE112" s="13"/>
      <c r="AT112" s="236" t="s">
        <v>179</v>
      </c>
      <c r="AU112" s="236" t="s">
        <v>86</v>
      </c>
      <c r="AV112" s="13" t="s">
        <v>86</v>
      </c>
      <c r="AW112" s="13" t="s">
        <v>38</v>
      </c>
      <c r="AX112" s="13" t="s">
        <v>76</v>
      </c>
      <c r="AY112" s="236" t="s">
        <v>164</v>
      </c>
    </row>
    <row r="113" s="13" customFormat="1">
      <c r="A113" s="13"/>
      <c r="B113" s="225"/>
      <c r="C113" s="226"/>
      <c r="D113" s="227" t="s">
        <v>179</v>
      </c>
      <c r="E113" s="228" t="s">
        <v>32</v>
      </c>
      <c r="F113" s="229" t="s">
        <v>180</v>
      </c>
      <c r="G113" s="226"/>
      <c r="H113" s="230">
        <v>6.75</v>
      </c>
      <c r="I113" s="231"/>
      <c r="J113" s="226"/>
      <c r="K113" s="226"/>
      <c r="L113" s="232"/>
      <c r="M113" s="233"/>
      <c r="N113" s="234"/>
      <c r="O113" s="234"/>
      <c r="P113" s="234"/>
      <c r="Q113" s="234"/>
      <c r="R113" s="234"/>
      <c r="S113" s="234"/>
      <c r="T113" s="235"/>
      <c r="U113" s="13"/>
      <c r="V113" s="13"/>
      <c r="W113" s="13"/>
      <c r="X113" s="13"/>
      <c r="Y113" s="13"/>
      <c r="Z113" s="13"/>
      <c r="AA113" s="13"/>
      <c r="AB113" s="13"/>
      <c r="AC113" s="13"/>
      <c r="AD113" s="13"/>
      <c r="AE113" s="13"/>
      <c r="AT113" s="236" t="s">
        <v>179</v>
      </c>
      <c r="AU113" s="236" t="s">
        <v>86</v>
      </c>
      <c r="AV113" s="13" t="s">
        <v>86</v>
      </c>
      <c r="AW113" s="13" t="s">
        <v>38</v>
      </c>
      <c r="AX113" s="13" t="s">
        <v>76</v>
      </c>
      <c r="AY113" s="236" t="s">
        <v>164</v>
      </c>
    </row>
    <row r="114" s="14" customFormat="1">
      <c r="A114" s="14"/>
      <c r="B114" s="237"/>
      <c r="C114" s="238"/>
      <c r="D114" s="227" t="s">
        <v>179</v>
      </c>
      <c r="E114" s="239" t="s">
        <v>32</v>
      </c>
      <c r="F114" s="240" t="s">
        <v>181</v>
      </c>
      <c r="G114" s="238"/>
      <c r="H114" s="241">
        <v>13.5</v>
      </c>
      <c r="I114" s="242"/>
      <c r="J114" s="238"/>
      <c r="K114" s="238"/>
      <c r="L114" s="243"/>
      <c r="M114" s="244"/>
      <c r="N114" s="245"/>
      <c r="O114" s="245"/>
      <c r="P114" s="245"/>
      <c r="Q114" s="245"/>
      <c r="R114" s="245"/>
      <c r="S114" s="245"/>
      <c r="T114" s="246"/>
      <c r="U114" s="14"/>
      <c r="V114" s="14"/>
      <c r="W114" s="14"/>
      <c r="X114" s="14"/>
      <c r="Y114" s="14"/>
      <c r="Z114" s="14"/>
      <c r="AA114" s="14"/>
      <c r="AB114" s="14"/>
      <c r="AC114" s="14"/>
      <c r="AD114" s="14"/>
      <c r="AE114" s="14"/>
      <c r="AT114" s="247" t="s">
        <v>179</v>
      </c>
      <c r="AU114" s="247" t="s">
        <v>86</v>
      </c>
      <c r="AV114" s="14" t="s">
        <v>171</v>
      </c>
      <c r="AW114" s="14" t="s">
        <v>38</v>
      </c>
      <c r="AX114" s="14" t="s">
        <v>84</v>
      </c>
      <c r="AY114" s="247" t="s">
        <v>164</v>
      </c>
    </row>
    <row r="115" s="2" customFormat="1" ht="55.2" customHeight="1">
      <c r="A115" s="41"/>
      <c r="B115" s="42"/>
      <c r="C115" s="207" t="s">
        <v>182</v>
      </c>
      <c r="D115" s="207" t="s">
        <v>166</v>
      </c>
      <c r="E115" s="208" t="s">
        <v>183</v>
      </c>
      <c r="F115" s="209" t="s">
        <v>184</v>
      </c>
      <c r="G115" s="210" t="s">
        <v>185</v>
      </c>
      <c r="H115" s="211">
        <v>1.3500000000000001</v>
      </c>
      <c r="I115" s="212"/>
      <c r="J115" s="213">
        <f>ROUND(I115*H115,2)</f>
        <v>0</v>
      </c>
      <c r="K115" s="209" t="s">
        <v>170</v>
      </c>
      <c r="L115" s="47"/>
      <c r="M115" s="214" t="s">
        <v>32</v>
      </c>
      <c r="N115" s="215" t="s">
        <v>47</v>
      </c>
      <c r="O115" s="87"/>
      <c r="P115" s="216">
        <f>O115*H115</f>
        <v>0</v>
      </c>
      <c r="Q115" s="216">
        <v>0</v>
      </c>
      <c r="R115" s="216">
        <f>Q115*H115</f>
        <v>0</v>
      </c>
      <c r="S115" s="216">
        <v>0</v>
      </c>
      <c r="T115" s="217">
        <f>S115*H115</f>
        <v>0</v>
      </c>
      <c r="U115" s="41"/>
      <c r="V115" s="41"/>
      <c r="W115" s="41"/>
      <c r="X115" s="41"/>
      <c r="Y115" s="41"/>
      <c r="Z115" s="41"/>
      <c r="AA115" s="41"/>
      <c r="AB115" s="41"/>
      <c r="AC115" s="41"/>
      <c r="AD115" s="41"/>
      <c r="AE115" s="41"/>
      <c r="AR115" s="218" t="s">
        <v>171</v>
      </c>
      <c r="AT115" s="218" t="s">
        <v>166</v>
      </c>
      <c r="AU115" s="218" t="s">
        <v>86</v>
      </c>
      <c r="AY115" s="19" t="s">
        <v>164</v>
      </c>
      <c r="BE115" s="219">
        <f>IF(N115="základní",J115,0)</f>
        <v>0</v>
      </c>
      <c r="BF115" s="219">
        <f>IF(N115="snížená",J115,0)</f>
        <v>0</v>
      </c>
      <c r="BG115" s="219">
        <f>IF(N115="zákl. přenesená",J115,0)</f>
        <v>0</v>
      </c>
      <c r="BH115" s="219">
        <f>IF(N115="sníž. přenesená",J115,0)</f>
        <v>0</v>
      </c>
      <c r="BI115" s="219">
        <f>IF(N115="nulová",J115,0)</f>
        <v>0</v>
      </c>
      <c r="BJ115" s="19" t="s">
        <v>84</v>
      </c>
      <c r="BK115" s="219">
        <f>ROUND(I115*H115,2)</f>
        <v>0</v>
      </c>
      <c r="BL115" s="19" t="s">
        <v>171</v>
      </c>
      <c r="BM115" s="218" t="s">
        <v>186</v>
      </c>
    </row>
    <row r="116" s="2" customFormat="1">
      <c r="A116" s="41"/>
      <c r="B116" s="42"/>
      <c r="C116" s="43"/>
      <c r="D116" s="220" t="s">
        <v>173</v>
      </c>
      <c r="E116" s="43"/>
      <c r="F116" s="221" t="s">
        <v>187</v>
      </c>
      <c r="G116" s="43"/>
      <c r="H116" s="43"/>
      <c r="I116" s="222"/>
      <c r="J116" s="43"/>
      <c r="K116" s="43"/>
      <c r="L116" s="47"/>
      <c r="M116" s="223"/>
      <c r="N116" s="224"/>
      <c r="O116" s="87"/>
      <c r="P116" s="87"/>
      <c r="Q116" s="87"/>
      <c r="R116" s="87"/>
      <c r="S116" s="87"/>
      <c r="T116" s="88"/>
      <c r="U116" s="41"/>
      <c r="V116" s="41"/>
      <c r="W116" s="41"/>
      <c r="X116" s="41"/>
      <c r="Y116" s="41"/>
      <c r="Z116" s="41"/>
      <c r="AA116" s="41"/>
      <c r="AB116" s="41"/>
      <c r="AC116" s="41"/>
      <c r="AD116" s="41"/>
      <c r="AE116" s="41"/>
      <c r="AT116" s="19" t="s">
        <v>173</v>
      </c>
      <c r="AU116" s="19" t="s">
        <v>86</v>
      </c>
    </row>
    <row r="117" s="13" customFormat="1">
      <c r="A117" s="13"/>
      <c r="B117" s="225"/>
      <c r="C117" s="226"/>
      <c r="D117" s="227" t="s">
        <v>179</v>
      </c>
      <c r="E117" s="228" t="s">
        <v>32</v>
      </c>
      <c r="F117" s="229" t="s">
        <v>188</v>
      </c>
      <c r="G117" s="226"/>
      <c r="H117" s="230">
        <v>1.3500000000000001</v>
      </c>
      <c r="I117" s="231"/>
      <c r="J117" s="226"/>
      <c r="K117" s="226"/>
      <c r="L117" s="232"/>
      <c r="M117" s="233"/>
      <c r="N117" s="234"/>
      <c r="O117" s="234"/>
      <c r="P117" s="234"/>
      <c r="Q117" s="234"/>
      <c r="R117" s="234"/>
      <c r="S117" s="234"/>
      <c r="T117" s="235"/>
      <c r="U117" s="13"/>
      <c r="V117" s="13"/>
      <c r="W117" s="13"/>
      <c r="X117" s="13"/>
      <c r="Y117" s="13"/>
      <c r="Z117" s="13"/>
      <c r="AA117" s="13"/>
      <c r="AB117" s="13"/>
      <c r="AC117" s="13"/>
      <c r="AD117" s="13"/>
      <c r="AE117" s="13"/>
      <c r="AT117" s="236" t="s">
        <v>179</v>
      </c>
      <c r="AU117" s="236" t="s">
        <v>86</v>
      </c>
      <c r="AV117" s="13" t="s">
        <v>86</v>
      </c>
      <c r="AW117" s="13" t="s">
        <v>38</v>
      </c>
      <c r="AX117" s="13" t="s">
        <v>84</v>
      </c>
      <c r="AY117" s="236" t="s">
        <v>164</v>
      </c>
    </row>
    <row r="118" s="2" customFormat="1" ht="55.2" customHeight="1">
      <c r="A118" s="41"/>
      <c r="B118" s="42"/>
      <c r="C118" s="207" t="s">
        <v>171</v>
      </c>
      <c r="D118" s="207" t="s">
        <v>166</v>
      </c>
      <c r="E118" s="208" t="s">
        <v>189</v>
      </c>
      <c r="F118" s="209" t="s">
        <v>190</v>
      </c>
      <c r="G118" s="210" t="s">
        <v>185</v>
      </c>
      <c r="H118" s="211">
        <v>5.8300000000000001</v>
      </c>
      <c r="I118" s="212"/>
      <c r="J118" s="213">
        <f>ROUND(I118*H118,2)</f>
        <v>0</v>
      </c>
      <c r="K118" s="209" t="s">
        <v>170</v>
      </c>
      <c r="L118" s="47"/>
      <c r="M118" s="214" t="s">
        <v>32</v>
      </c>
      <c r="N118" s="215" t="s">
        <v>47</v>
      </c>
      <c r="O118" s="87"/>
      <c r="P118" s="216">
        <f>O118*H118</f>
        <v>0</v>
      </c>
      <c r="Q118" s="216">
        <v>0</v>
      </c>
      <c r="R118" s="216">
        <f>Q118*H118</f>
        <v>0</v>
      </c>
      <c r="S118" s="216">
        <v>0</v>
      </c>
      <c r="T118" s="217">
        <f>S118*H118</f>
        <v>0</v>
      </c>
      <c r="U118" s="41"/>
      <c r="V118" s="41"/>
      <c r="W118" s="41"/>
      <c r="X118" s="41"/>
      <c r="Y118" s="41"/>
      <c r="Z118" s="41"/>
      <c r="AA118" s="41"/>
      <c r="AB118" s="41"/>
      <c r="AC118" s="41"/>
      <c r="AD118" s="41"/>
      <c r="AE118" s="41"/>
      <c r="AR118" s="218" t="s">
        <v>171</v>
      </c>
      <c r="AT118" s="218" t="s">
        <v>166</v>
      </c>
      <c r="AU118" s="218" t="s">
        <v>86</v>
      </c>
      <c r="AY118" s="19" t="s">
        <v>164</v>
      </c>
      <c r="BE118" s="219">
        <f>IF(N118="základní",J118,0)</f>
        <v>0</v>
      </c>
      <c r="BF118" s="219">
        <f>IF(N118="snížená",J118,0)</f>
        <v>0</v>
      </c>
      <c r="BG118" s="219">
        <f>IF(N118="zákl. přenesená",J118,0)</f>
        <v>0</v>
      </c>
      <c r="BH118" s="219">
        <f>IF(N118="sníž. přenesená",J118,0)</f>
        <v>0</v>
      </c>
      <c r="BI118" s="219">
        <f>IF(N118="nulová",J118,0)</f>
        <v>0</v>
      </c>
      <c r="BJ118" s="19" t="s">
        <v>84</v>
      </c>
      <c r="BK118" s="219">
        <f>ROUND(I118*H118,2)</f>
        <v>0</v>
      </c>
      <c r="BL118" s="19" t="s">
        <v>171</v>
      </c>
      <c r="BM118" s="218" t="s">
        <v>191</v>
      </c>
    </row>
    <row r="119" s="2" customFormat="1">
      <c r="A119" s="41"/>
      <c r="B119" s="42"/>
      <c r="C119" s="43"/>
      <c r="D119" s="220" t="s">
        <v>173</v>
      </c>
      <c r="E119" s="43"/>
      <c r="F119" s="221" t="s">
        <v>192</v>
      </c>
      <c r="G119" s="43"/>
      <c r="H119" s="43"/>
      <c r="I119" s="222"/>
      <c r="J119" s="43"/>
      <c r="K119" s="43"/>
      <c r="L119" s="47"/>
      <c r="M119" s="223"/>
      <c r="N119" s="224"/>
      <c r="O119" s="87"/>
      <c r="P119" s="87"/>
      <c r="Q119" s="87"/>
      <c r="R119" s="87"/>
      <c r="S119" s="87"/>
      <c r="T119" s="88"/>
      <c r="U119" s="41"/>
      <c r="V119" s="41"/>
      <c r="W119" s="41"/>
      <c r="X119" s="41"/>
      <c r="Y119" s="41"/>
      <c r="Z119" s="41"/>
      <c r="AA119" s="41"/>
      <c r="AB119" s="41"/>
      <c r="AC119" s="41"/>
      <c r="AD119" s="41"/>
      <c r="AE119" s="41"/>
      <c r="AT119" s="19" t="s">
        <v>173</v>
      </c>
      <c r="AU119" s="19" t="s">
        <v>86</v>
      </c>
    </row>
    <row r="120" s="15" customFormat="1">
      <c r="A120" s="15"/>
      <c r="B120" s="248"/>
      <c r="C120" s="249"/>
      <c r="D120" s="227" t="s">
        <v>179</v>
      </c>
      <c r="E120" s="250" t="s">
        <v>32</v>
      </c>
      <c r="F120" s="251" t="s">
        <v>193</v>
      </c>
      <c r="G120" s="249"/>
      <c r="H120" s="250" t="s">
        <v>32</v>
      </c>
      <c r="I120" s="252"/>
      <c r="J120" s="249"/>
      <c r="K120" s="249"/>
      <c r="L120" s="253"/>
      <c r="M120" s="254"/>
      <c r="N120" s="255"/>
      <c r="O120" s="255"/>
      <c r="P120" s="255"/>
      <c r="Q120" s="255"/>
      <c r="R120" s="255"/>
      <c r="S120" s="255"/>
      <c r="T120" s="256"/>
      <c r="U120" s="15"/>
      <c r="V120" s="15"/>
      <c r="W120" s="15"/>
      <c r="X120" s="15"/>
      <c r="Y120" s="15"/>
      <c r="Z120" s="15"/>
      <c r="AA120" s="15"/>
      <c r="AB120" s="15"/>
      <c r="AC120" s="15"/>
      <c r="AD120" s="15"/>
      <c r="AE120" s="15"/>
      <c r="AT120" s="257" t="s">
        <v>179</v>
      </c>
      <c r="AU120" s="257" t="s">
        <v>86</v>
      </c>
      <c r="AV120" s="15" t="s">
        <v>84</v>
      </c>
      <c r="AW120" s="15" t="s">
        <v>38</v>
      </c>
      <c r="AX120" s="15" t="s">
        <v>76</v>
      </c>
      <c r="AY120" s="257" t="s">
        <v>164</v>
      </c>
    </row>
    <row r="121" s="13" customFormat="1">
      <c r="A121" s="13"/>
      <c r="B121" s="225"/>
      <c r="C121" s="226"/>
      <c r="D121" s="227" t="s">
        <v>179</v>
      </c>
      <c r="E121" s="228" t="s">
        <v>32</v>
      </c>
      <c r="F121" s="229" t="s">
        <v>194</v>
      </c>
      <c r="G121" s="226"/>
      <c r="H121" s="230">
        <v>5.8300000000000001</v>
      </c>
      <c r="I121" s="231"/>
      <c r="J121" s="226"/>
      <c r="K121" s="226"/>
      <c r="L121" s="232"/>
      <c r="M121" s="233"/>
      <c r="N121" s="234"/>
      <c r="O121" s="234"/>
      <c r="P121" s="234"/>
      <c r="Q121" s="234"/>
      <c r="R121" s="234"/>
      <c r="S121" s="234"/>
      <c r="T121" s="235"/>
      <c r="U121" s="13"/>
      <c r="V121" s="13"/>
      <c r="W121" s="13"/>
      <c r="X121" s="13"/>
      <c r="Y121" s="13"/>
      <c r="Z121" s="13"/>
      <c r="AA121" s="13"/>
      <c r="AB121" s="13"/>
      <c r="AC121" s="13"/>
      <c r="AD121" s="13"/>
      <c r="AE121" s="13"/>
      <c r="AT121" s="236" t="s">
        <v>179</v>
      </c>
      <c r="AU121" s="236" t="s">
        <v>86</v>
      </c>
      <c r="AV121" s="13" t="s">
        <v>86</v>
      </c>
      <c r="AW121" s="13" t="s">
        <v>38</v>
      </c>
      <c r="AX121" s="13" t="s">
        <v>84</v>
      </c>
      <c r="AY121" s="236" t="s">
        <v>164</v>
      </c>
    </row>
    <row r="122" s="2" customFormat="1" ht="55.2" customHeight="1">
      <c r="A122" s="41"/>
      <c r="B122" s="42"/>
      <c r="C122" s="207" t="s">
        <v>195</v>
      </c>
      <c r="D122" s="207" t="s">
        <v>166</v>
      </c>
      <c r="E122" s="208" t="s">
        <v>196</v>
      </c>
      <c r="F122" s="209" t="s">
        <v>197</v>
      </c>
      <c r="G122" s="210" t="s">
        <v>185</v>
      </c>
      <c r="H122" s="211">
        <v>13.199999999999999</v>
      </c>
      <c r="I122" s="212"/>
      <c r="J122" s="213">
        <f>ROUND(I122*H122,2)</f>
        <v>0</v>
      </c>
      <c r="K122" s="209" t="s">
        <v>170</v>
      </c>
      <c r="L122" s="47"/>
      <c r="M122" s="214" t="s">
        <v>32</v>
      </c>
      <c r="N122" s="215" t="s">
        <v>47</v>
      </c>
      <c r="O122" s="87"/>
      <c r="P122" s="216">
        <f>O122*H122</f>
        <v>0</v>
      </c>
      <c r="Q122" s="216">
        <v>0</v>
      </c>
      <c r="R122" s="216">
        <f>Q122*H122</f>
        <v>0</v>
      </c>
      <c r="S122" s="216">
        <v>0</v>
      </c>
      <c r="T122" s="217">
        <f>S122*H122</f>
        <v>0</v>
      </c>
      <c r="U122" s="41"/>
      <c r="V122" s="41"/>
      <c r="W122" s="41"/>
      <c r="X122" s="41"/>
      <c r="Y122" s="41"/>
      <c r="Z122" s="41"/>
      <c r="AA122" s="41"/>
      <c r="AB122" s="41"/>
      <c r="AC122" s="41"/>
      <c r="AD122" s="41"/>
      <c r="AE122" s="41"/>
      <c r="AR122" s="218" t="s">
        <v>171</v>
      </c>
      <c r="AT122" s="218" t="s">
        <v>166</v>
      </c>
      <c r="AU122" s="218" t="s">
        <v>86</v>
      </c>
      <c r="AY122" s="19" t="s">
        <v>164</v>
      </c>
      <c r="BE122" s="219">
        <f>IF(N122="základní",J122,0)</f>
        <v>0</v>
      </c>
      <c r="BF122" s="219">
        <f>IF(N122="snížená",J122,0)</f>
        <v>0</v>
      </c>
      <c r="BG122" s="219">
        <f>IF(N122="zákl. přenesená",J122,0)</f>
        <v>0</v>
      </c>
      <c r="BH122" s="219">
        <f>IF(N122="sníž. přenesená",J122,0)</f>
        <v>0</v>
      </c>
      <c r="BI122" s="219">
        <f>IF(N122="nulová",J122,0)</f>
        <v>0</v>
      </c>
      <c r="BJ122" s="19" t="s">
        <v>84</v>
      </c>
      <c r="BK122" s="219">
        <f>ROUND(I122*H122,2)</f>
        <v>0</v>
      </c>
      <c r="BL122" s="19" t="s">
        <v>171</v>
      </c>
      <c r="BM122" s="218" t="s">
        <v>198</v>
      </c>
    </row>
    <row r="123" s="2" customFormat="1">
      <c r="A123" s="41"/>
      <c r="B123" s="42"/>
      <c r="C123" s="43"/>
      <c r="D123" s="220" t="s">
        <v>173</v>
      </c>
      <c r="E123" s="43"/>
      <c r="F123" s="221" t="s">
        <v>199</v>
      </c>
      <c r="G123" s="43"/>
      <c r="H123" s="43"/>
      <c r="I123" s="222"/>
      <c r="J123" s="43"/>
      <c r="K123" s="43"/>
      <c r="L123" s="47"/>
      <c r="M123" s="223"/>
      <c r="N123" s="224"/>
      <c r="O123" s="87"/>
      <c r="P123" s="87"/>
      <c r="Q123" s="87"/>
      <c r="R123" s="87"/>
      <c r="S123" s="87"/>
      <c r="T123" s="88"/>
      <c r="U123" s="41"/>
      <c r="V123" s="41"/>
      <c r="W123" s="41"/>
      <c r="X123" s="41"/>
      <c r="Y123" s="41"/>
      <c r="Z123" s="41"/>
      <c r="AA123" s="41"/>
      <c r="AB123" s="41"/>
      <c r="AC123" s="41"/>
      <c r="AD123" s="41"/>
      <c r="AE123" s="41"/>
      <c r="AT123" s="19" t="s">
        <v>173</v>
      </c>
      <c r="AU123" s="19" t="s">
        <v>86</v>
      </c>
    </row>
    <row r="124" s="15" customFormat="1">
      <c r="A124" s="15"/>
      <c r="B124" s="248"/>
      <c r="C124" s="249"/>
      <c r="D124" s="227" t="s">
        <v>179</v>
      </c>
      <c r="E124" s="250" t="s">
        <v>32</v>
      </c>
      <c r="F124" s="251" t="s">
        <v>200</v>
      </c>
      <c r="G124" s="249"/>
      <c r="H124" s="250" t="s">
        <v>32</v>
      </c>
      <c r="I124" s="252"/>
      <c r="J124" s="249"/>
      <c r="K124" s="249"/>
      <c r="L124" s="253"/>
      <c r="M124" s="254"/>
      <c r="N124" s="255"/>
      <c r="O124" s="255"/>
      <c r="P124" s="255"/>
      <c r="Q124" s="255"/>
      <c r="R124" s="255"/>
      <c r="S124" s="255"/>
      <c r="T124" s="256"/>
      <c r="U124" s="15"/>
      <c r="V124" s="15"/>
      <c r="W124" s="15"/>
      <c r="X124" s="15"/>
      <c r="Y124" s="15"/>
      <c r="Z124" s="15"/>
      <c r="AA124" s="15"/>
      <c r="AB124" s="15"/>
      <c r="AC124" s="15"/>
      <c r="AD124" s="15"/>
      <c r="AE124" s="15"/>
      <c r="AT124" s="257" t="s">
        <v>179</v>
      </c>
      <c r="AU124" s="257" t="s">
        <v>86</v>
      </c>
      <c r="AV124" s="15" t="s">
        <v>84</v>
      </c>
      <c r="AW124" s="15" t="s">
        <v>38</v>
      </c>
      <c r="AX124" s="15" t="s">
        <v>76</v>
      </c>
      <c r="AY124" s="257" t="s">
        <v>164</v>
      </c>
    </row>
    <row r="125" s="13" customFormat="1">
      <c r="A125" s="13"/>
      <c r="B125" s="225"/>
      <c r="C125" s="226"/>
      <c r="D125" s="227" t="s">
        <v>179</v>
      </c>
      <c r="E125" s="228" t="s">
        <v>32</v>
      </c>
      <c r="F125" s="229" t="s">
        <v>201</v>
      </c>
      <c r="G125" s="226"/>
      <c r="H125" s="230">
        <v>13.199999999999999</v>
      </c>
      <c r="I125" s="231"/>
      <c r="J125" s="226"/>
      <c r="K125" s="226"/>
      <c r="L125" s="232"/>
      <c r="M125" s="233"/>
      <c r="N125" s="234"/>
      <c r="O125" s="234"/>
      <c r="P125" s="234"/>
      <c r="Q125" s="234"/>
      <c r="R125" s="234"/>
      <c r="S125" s="234"/>
      <c r="T125" s="235"/>
      <c r="U125" s="13"/>
      <c r="V125" s="13"/>
      <c r="W125" s="13"/>
      <c r="X125" s="13"/>
      <c r="Y125" s="13"/>
      <c r="Z125" s="13"/>
      <c r="AA125" s="13"/>
      <c r="AB125" s="13"/>
      <c r="AC125" s="13"/>
      <c r="AD125" s="13"/>
      <c r="AE125" s="13"/>
      <c r="AT125" s="236" t="s">
        <v>179</v>
      </c>
      <c r="AU125" s="236" t="s">
        <v>86</v>
      </c>
      <c r="AV125" s="13" t="s">
        <v>86</v>
      </c>
      <c r="AW125" s="13" t="s">
        <v>38</v>
      </c>
      <c r="AX125" s="13" t="s">
        <v>84</v>
      </c>
      <c r="AY125" s="236" t="s">
        <v>164</v>
      </c>
    </row>
    <row r="126" s="2" customFormat="1" ht="40.8" customHeight="1">
      <c r="A126" s="41"/>
      <c r="B126" s="42"/>
      <c r="C126" s="207" t="s">
        <v>202</v>
      </c>
      <c r="D126" s="207" t="s">
        <v>166</v>
      </c>
      <c r="E126" s="208" t="s">
        <v>203</v>
      </c>
      <c r="F126" s="209" t="s">
        <v>204</v>
      </c>
      <c r="G126" s="210" t="s">
        <v>185</v>
      </c>
      <c r="H126" s="211">
        <v>11.73</v>
      </c>
      <c r="I126" s="212"/>
      <c r="J126" s="213">
        <f>ROUND(I126*H126,2)</f>
        <v>0</v>
      </c>
      <c r="K126" s="209" t="s">
        <v>170</v>
      </c>
      <c r="L126" s="47"/>
      <c r="M126" s="214" t="s">
        <v>32</v>
      </c>
      <c r="N126" s="215" t="s">
        <v>47</v>
      </c>
      <c r="O126" s="87"/>
      <c r="P126" s="216">
        <f>O126*H126</f>
        <v>0</v>
      </c>
      <c r="Q126" s="216">
        <v>0</v>
      </c>
      <c r="R126" s="216">
        <f>Q126*H126</f>
        <v>0</v>
      </c>
      <c r="S126" s="216">
        <v>0</v>
      </c>
      <c r="T126" s="217">
        <f>S126*H126</f>
        <v>0</v>
      </c>
      <c r="U126" s="41"/>
      <c r="V126" s="41"/>
      <c r="W126" s="41"/>
      <c r="X126" s="41"/>
      <c r="Y126" s="41"/>
      <c r="Z126" s="41"/>
      <c r="AA126" s="41"/>
      <c r="AB126" s="41"/>
      <c r="AC126" s="41"/>
      <c r="AD126" s="41"/>
      <c r="AE126" s="41"/>
      <c r="AR126" s="218" t="s">
        <v>171</v>
      </c>
      <c r="AT126" s="218" t="s">
        <v>166</v>
      </c>
      <c r="AU126" s="218" t="s">
        <v>86</v>
      </c>
      <c r="AY126" s="19" t="s">
        <v>164</v>
      </c>
      <c r="BE126" s="219">
        <f>IF(N126="základní",J126,0)</f>
        <v>0</v>
      </c>
      <c r="BF126" s="219">
        <f>IF(N126="snížená",J126,0)</f>
        <v>0</v>
      </c>
      <c r="BG126" s="219">
        <f>IF(N126="zákl. přenesená",J126,0)</f>
        <v>0</v>
      </c>
      <c r="BH126" s="219">
        <f>IF(N126="sníž. přenesená",J126,0)</f>
        <v>0</v>
      </c>
      <c r="BI126" s="219">
        <f>IF(N126="nulová",J126,0)</f>
        <v>0</v>
      </c>
      <c r="BJ126" s="19" t="s">
        <v>84</v>
      </c>
      <c r="BK126" s="219">
        <f>ROUND(I126*H126,2)</f>
        <v>0</v>
      </c>
      <c r="BL126" s="19" t="s">
        <v>171</v>
      </c>
      <c r="BM126" s="218" t="s">
        <v>205</v>
      </c>
    </row>
    <row r="127" s="2" customFormat="1">
      <c r="A127" s="41"/>
      <c r="B127" s="42"/>
      <c r="C127" s="43"/>
      <c r="D127" s="220" t="s">
        <v>173</v>
      </c>
      <c r="E127" s="43"/>
      <c r="F127" s="221" t="s">
        <v>206</v>
      </c>
      <c r="G127" s="43"/>
      <c r="H127" s="43"/>
      <c r="I127" s="222"/>
      <c r="J127" s="43"/>
      <c r="K127" s="43"/>
      <c r="L127" s="47"/>
      <c r="M127" s="223"/>
      <c r="N127" s="224"/>
      <c r="O127" s="87"/>
      <c r="P127" s="87"/>
      <c r="Q127" s="87"/>
      <c r="R127" s="87"/>
      <c r="S127" s="87"/>
      <c r="T127" s="88"/>
      <c r="U127" s="41"/>
      <c r="V127" s="41"/>
      <c r="W127" s="41"/>
      <c r="X127" s="41"/>
      <c r="Y127" s="41"/>
      <c r="Z127" s="41"/>
      <c r="AA127" s="41"/>
      <c r="AB127" s="41"/>
      <c r="AC127" s="41"/>
      <c r="AD127" s="41"/>
      <c r="AE127" s="41"/>
      <c r="AT127" s="19" t="s">
        <v>173</v>
      </c>
      <c r="AU127" s="19" t="s">
        <v>86</v>
      </c>
    </row>
    <row r="128" s="15" customFormat="1">
      <c r="A128" s="15"/>
      <c r="B128" s="248"/>
      <c r="C128" s="249"/>
      <c r="D128" s="227" t="s">
        <v>179</v>
      </c>
      <c r="E128" s="250" t="s">
        <v>32</v>
      </c>
      <c r="F128" s="251" t="s">
        <v>207</v>
      </c>
      <c r="G128" s="249"/>
      <c r="H128" s="250" t="s">
        <v>32</v>
      </c>
      <c r="I128" s="252"/>
      <c r="J128" s="249"/>
      <c r="K128" s="249"/>
      <c r="L128" s="253"/>
      <c r="M128" s="254"/>
      <c r="N128" s="255"/>
      <c r="O128" s="255"/>
      <c r="P128" s="255"/>
      <c r="Q128" s="255"/>
      <c r="R128" s="255"/>
      <c r="S128" s="255"/>
      <c r="T128" s="256"/>
      <c r="U128" s="15"/>
      <c r="V128" s="15"/>
      <c r="W128" s="15"/>
      <c r="X128" s="15"/>
      <c r="Y128" s="15"/>
      <c r="Z128" s="15"/>
      <c r="AA128" s="15"/>
      <c r="AB128" s="15"/>
      <c r="AC128" s="15"/>
      <c r="AD128" s="15"/>
      <c r="AE128" s="15"/>
      <c r="AT128" s="257" t="s">
        <v>179</v>
      </c>
      <c r="AU128" s="257" t="s">
        <v>86</v>
      </c>
      <c r="AV128" s="15" t="s">
        <v>84</v>
      </c>
      <c r="AW128" s="15" t="s">
        <v>38</v>
      </c>
      <c r="AX128" s="15" t="s">
        <v>76</v>
      </c>
      <c r="AY128" s="257" t="s">
        <v>164</v>
      </c>
    </row>
    <row r="129" s="13" customFormat="1">
      <c r="A129" s="13"/>
      <c r="B129" s="225"/>
      <c r="C129" s="226"/>
      <c r="D129" s="227" t="s">
        <v>179</v>
      </c>
      <c r="E129" s="228" t="s">
        <v>32</v>
      </c>
      <c r="F129" s="229" t="s">
        <v>208</v>
      </c>
      <c r="G129" s="226"/>
      <c r="H129" s="230">
        <v>11.73</v>
      </c>
      <c r="I129" s="231"/>
      <c r="J129" s="226"/>
      <c r="K129" s="226"/>
      <c r="L129" s="232"/>
      <c r="M129" s="233"/>
      <c r="N129" s="234"/>
      <c r="O129" s="234"/>
      <c r="P129" s="234"/>
      <c r="Q129" s="234"/>
      <c r="R129" s="234"/>
      <c r="S129" s="234"/>
      <c r="T129" s="235"/>
      <c r="U129" s="13"/>
      <c r="V129" s="13"/>
      <c r="W129" s="13"/>
      <c r="X129" s="13"/>
      <c r="Y129" s="13"/>
      <c r="Z129" s="13"/>
      <c r="AA129" s="13"/>
      <c r="AB129" s="13"/>
      <c r="AC129" s="13"/>
      <c r="AD129" s="13"/>
      <c r="AE129" s="13"/>
      <c r="AT129" s="236" t="s">
        <v>179</v>
      </c>
      <c r="AU129" s="236" t="s">
        <v>86</v>
      </c>
      <c r="AV129" s="13" t="s">
        <v>86</v>
      </c>
      <c r="AW129" s="13" t="s">
        <v>38</v>
      </c>
      <c r="AX129" s="13" t="s">
        <v>84</v>
      </c>
      <c r="AY129" s="236" t="s">
        <v>164</v>
      </c>
    </row>
    <row r="130" s="2" customFormat="1" ht="69.6" customHeight="1">
      <c r="A130" s="41"/>
      <c r="B130" s="42"/>
      <c r="C130" s="207" t="s">
        <v>209</v>
      </c>
      <c r="D130" s="207" t="s">
        <v>166</v>
      </c>
      <c r="E130" s="208" t="s">
        <v>210</v>
      </c>
      <c r="F130" s="209" t="s">
        <v>211</v>
      </c>
      <c r="G130" s="210" t="s">
        <v>185</v>
      </c>
      <c r="H130" s="211">
        <v>32.109999999999999</v>
      </c>
      <c r="I130" s="212"/>
      <c r="J130" s="213">
        <f>ROUND(I130*H130,2)</f>
        <v>0</v>
      </c>
      <c r="K130" s="209" t="s">
        <v>170</v>
      </c>
      <c r="L130" s="47"/>
      <c r="M130" s="214" t="s">
        <v>32</v>
      </c>
      <c r="N130" s="215" t="s">
        <v>47</v>
      </c>
      <c r="O130" s="87"/>
      <c r="P130" s="216">
        <f>O130*H130</f>
        <v>0</v>
      </c>
      <c r="Q130" s="216">
        <v>0</v>
      </c>
      <c r="R130" s="216">
        <f>Q130*H130</f>
        <v>0</v>
      </c>
      <c r="S130" s="216">
        <v>0</v>
      </c>
      <c r="T130" s="217">
        <f>S130*H130</f>
        <v>0</v>
      </c>
      <c r="U130" s="41"/>
      <c r="V130" s="41"/>
      <c r="W130" s="41"/>
      <c r="X130" s="41"/>
      <c r="Y130" s="41"/>
      <c r="Z130" s="41"/>
      <c r="AA130" s="41"/>
      <c r="AB130" s="41"/>
      <c r="AC130" s="41"/>
      <c r="AD130" s="41"/>
      <c r="AE130" s="41"/>
      <c r="AR130" s="218" t="s">
        <v>171</v>
      </c>
      <c r="AT130" s="218" t="s">
        <v>166</v>
      </c>
      <c r="AU130" s="218" t="s">
        <v>86</v>
      </c>
      <c r="AY130" s="19" t="s">
        <v>164</v>
      </c>
      <c r="BE130" s="219">
        <f>IF(N130="základní",J130,0)</f>
        <v>0</v>
      </c>
      <c r="BF130" s="219">
        <f>IF(N130="snížená",J130,0)</f>
        <v>0</v>
      </c>
      <c r="BG130" s="219">
        <f>IF(N130="zákl. přenesená",J130,0)</f>
        <v>0</v>
      </c>
      <c r="BH130" s="219">
        <f>IF(N130="sníž. přenesená",J130,0)</f>
        <v>0</v>
      </c>
      <c r="BI130" s="219">
        <f>IF(N130="nulová",J130,0)</f>
        <v>0</v>
      </c>
      <c r="BJ130" s="19" t="s">
        <v>84</v>
      </c>
      <c r="BK130" s="219">
        <f>ROUND(I130*H130,2)</f>
        <v>0</v>
      </c>
      <c r="BL130" s="19" t="s">
        <v>171</v>
      </c>
      <c r="BM130" s="218" t="s">
        <v>212</v>
      </c>
    </row>
    <row r="131" s="2" customFormat="1">
      <c r="A131" s="41"/>
      <c r="B131" s="42"/>
      <c r="C131" s="43"/>
      <c r="D131" s="220" t="s">
        <v>173</v>
      </c>
      <c r="E131" s="43"/>
      <c r="F131" s="221" t="s">
        <v>213</v>
      </c>
      <c r="G131" s="43"/>
      <c r="H131" s="43"/>
      <c r="I131" s="222"/>
      <c r="J131" s="43"/>
      <c r="K131" s="43"/>
      <c r="L131" s="47"/>
      <c r="M131" s="223"/>
      <c r="N131" s="224"/>
      <c r="O131" s="87"/>
      <c r="P131" s="87"/>
      <c r="Q131" s="87"/>
      <c r="R131" s="87"/>
      <c r="S131" s="87"/>
      <c r="T131" s="88"/>
      <c r="U131" s="41"/>
      <c r="V131" s="41"/>
      <c r="W131" s="41"/>
      <c r="X131" s="41"/>
      <c r="Y131" s="41"/>
      <c r="Z131" s="41"/>
      <c r="AA131" s="41"/>
      <c r="AB131" s="41"/>
      <c r="AC131" s="41"/>
      <c r="AD131" s="41"/>
      <c r="AE131" s="41"/>
      <c r="AT131" s="19" t="s">
        <v>173</v>
      </c>
      <c r="AU131" s="19" t="s">
        <v>86</v>
      </c>
    </row>
    <row r="132" s="13" customFormat="1">
      <c r="A132" s="13"/>
      <c r="B132" s="225"/>
      <c r="C132" s="226"/>
      <c r="D132" s="227" t="s">
        <v>179</v>
      </c>
      <c r="E132" s="228" t="s">
        <v>32</v>
      </c>
      <c r="F132" s="229" t="s">
        <v>214</v>
      </c>
      <c r="G132" s="226"/>
      <c r="H132" s="230">
        <v>13.199999999999999</v>
      </c>
      <c r="I132" s="231"/>
      <c r="J132" s="226"/>
      <c r="K132" s="226"/>
      <c r="L132" s="232"/>
      <c r="M132" s="233"/>
      <c r="N132" s="234"/>
      <c r="O132" s="234"/>
      <c r="P132" s="234"/>
      <c r="Q132" s="234"/>
      <c r="R132" s="234"/>
      <c r="S132" s="234"/>
      <c r="T132" s="235"/>
      <c r="U132" s="13"/>
      <c r="V132" s="13"/>
      <c r="W132" s="13"/>
      <c r="X132" s="13"/>
      <c r="Y132" s="13"/>
      <c r="Z132" s="13"/>
      <c r="AA132" s="13"/>
      <c r="AB132" s="13"/>
      <c r="AC132" s="13"/>
      <c r="AD132" s="13"/>
      <c r="AE132" s="13"/>
      <c r="AT132" s="236" t="s">
        <v>179</v>
      </c>
      <c r="AU132" s="236" t="s">
        <v>86</v>
      </c>
      <c r="AV132" s="13" t="s">
        <v>86</v>
      </c>
      <c r="AW132" s="13" t="s">
        <v>38</v>
      </c>
      <c r="AX132" s="13" t="s">
        <v>76</v>
      </c>
      <c r="AY132" s="236" t="s">
        <v>164</v>
      </c>
    </row>
    <row r="133" s="13" customFormat="1">
      <c r="A133" s="13"/>
      <c r="B133" s="225"/>
      <c r="C133" s="226"/>
      <c r="D133" s="227" t="s">
        <v>179</v>
      </c>
      <c r="E133" s="228" t="s">
        <v>32</v>
      </c>
      <c r="F133" s="229" t="s">
        <v>215</v>
      </c>
      <c r="G133" s="226"/>
      <c r="H133" s="230">
        <v>1.3500000000000001</v>
      </c>
      <c r="I133" s="231"/>
      <c r="J133" s="226"/>
      <c r="K133" s="226"/>
      <c r="L133" s="232"/>
      <c r="M133" s="233"/>
      <c r="N133" s="234"/>
      <c r="O133" s="234"/>
      <c r="P133" s="234"/>
      <c r="Q133" s="234"/>
      <c r="R133" s="234"/>
      <c r="S133" s="234"/>
      <c r="T133" s="235"/>
      <c r="U133" s="13"/>
      <c r="V133" s="13"/>
      <c r="W133" s="13"/>
      <c r="X133" s="13"/>
      <c r="Y133" s="13"/>
      <c r="Z133" s="13"/>
      <c r="AA133" s="13"/>
      <c r="AB133" s="13"/>
      <c r="AC133" s="13"/>
      <c r="AD133" s="13"/>
      <c r="AE133" s="13"/>
      <c r="AT133" s="236" t="s">
        <v>179</v>
      </c>
      <c r="AU133" s="236" t="s">
        <v>86</v>
      </c>
      <c r="AV133" s="13" t="s">
        <v>86</v>
      </c>
      <c r="AW133" s="13" t="s">
        <v>38</v>
      </c>
      <c r="AX133" s="13" t="s">
        <v>76</v>
      </c>
      <c r="AY133" s="236" t="s">
        <v>164</v>
      </c>
    </row>
    <row r="134" s="13" customFormat="1">
      <c r="A134" s="13"/>
      <c r="B134" s="225"/>
      <c r="C134" s="226"/>
      <c r="D134" s="227" t="s">
        <v>179</v>
      </c>
      <c r="E134" s="228" t="s">
        <v>32</v>
      </c>
      <c r="F134" s="229" t="s">
        <v>216</v>
      </c>
      <c r="G134" s="226"/>
      <c r="H134" s="230">
        <v>5.8300000000000001</v>
      </c>
      <c r="I134" s="231"/>
      <c r="J134" s="226"/>
      <c r="K134" s="226"/>
      <c r="L134" s="232"/>
      <c r="M134" s="233"/>
      <c r="N134" s="234"/>
      <c r="O134" s="234"/>
      <c r="P134" s="234"/>
      <c r="Q134" s="234"/>
      <c r="R134" s="234"/>
      <c r="S134" s="234"/>
      <c r="T134" s="235"/>
      <c r="U134" s="13"/>
      <c r="V134" s="13"/>
      <c r="W134" s="13"/>
      <c r="X134" s="13"/>
      <c r="Y134" s="13"/>
      <c r="Z134" s="13"/>
      <c r="AA134" s="13"/>
      <c r="AB134" s="13"/>
      <c r="AC134" s="13"/>
      <c r="AD134" s="13"/>
      <c r="AE134" s="13"/>
      <c r="AT134" s="236" t="s">
        <v>179</v>
      </c>
      <c r="AU134" s="236" t="s">
        <v>86</v>
      </c>
      <c r="AV134" s="13" t="s">
        <v>86</v>
      </c>
      <c r="AW134" s="13" t="s">
        <v>38</v>
      </c>
      <c r="AX134" s="13" t="s">
        <v>76</v>
      </c>
      <c r="AY134" s="236" t="s">
        <v>164</v>
      </c>
    </row>
    <row r="135" s="13" customFormat="1">
      <c r="A135" s="13"/>
      <c r="B135" s="225"/>
      <c r="C135" s="226"/>
      <c r="D135" s="227" t="s">
        <v>179</v>
      </c>
      <c r="E135" s="228" t="s">
        <v>32</v>
      </c>
      <c r="F135" s="229" t="s">
        <v>217</v>
      </c>
      <c r="G135" s="226"/>
      <c r="H135" s="230">
        <v>11.73</v>
      </c>
      <c r="I135" s="231"/>
      <c r="J135" s="226"/>
      <c r="K135" s="226"/>
      <c r="L135" s="232"/>
      <c r="M135" s="233"/>
      <c r="N135" s="234"/>
      <c r="O135" s="234"/>
      <c r="P135" s="234"/>
      <c r="Q135" s="234"/>
      <c r="R135" s="234"/>
      <c r="S135" s="234"/>
      <c r="T135" s="235"/>
      <c r="U135" s="13"/>
      <c r="V135" s="13"/>
      <c r="W135" s="13"/>
      <c r="X135" s="13"/>
      <c r="Y135" s="13"/>
      <c r="Z135" s="13"/>
      <c r="AA135" s="13"/>
      <c r="AB135" s="13"/>
      <c r="AC135" s="13"/>
      <c r="AD135" s="13"/>
      <c r="AE135" s="13"/>
      <c r="AT135" s="236" t="s">
        <v>179</v>
      </c>
      <c r="AU135" s="236" t="s">
        <v>86</v>
      </c>
      <c r="AV135" s="13" t="s">
        <v>86</v>
      </c>
      <c r="AW135" s="13" t="s">
        <v>38</v>
      </c>
      <c r="AX135" s="13" t="s">
        <v>76</v>
      </c>
      <c r="AY135" s="236" t="s">
        <v>164</v>
      </c>
    </row>
    <row r="136" s="14" customFormat="1">
      <c r="A136" s="14"/>
      <c r="B136" s="237"/>
      <c r="C136" s="238"/>
      <c r="D136" s="227" t="s">
        <v>179</v>
      </c>
      <c r="E136" s="239" t="s">
        <v>32</v>
      </c>
      <c r="F136" s="240" t="s">
        <v>181</v>
      </c>
      <c r="G136" s="238"/>
      <c r="H136" s="241">
        <v>32.109999999999999</v>
      </c>
      <c r="I136" s="242"/>
      <c r="J136" s="238"/>
      <c r="K136" s="238"/>
      <c r="L136" s="243"/>
      <c r="M136" s="244"/>
      <c r="N136" s="245"/>
      <c r="O136" s="245"/>
      <c r="P136" s="245"/>
      <c r="Q136" s="245"/>
      <c r="R136" s="245"/>
      <c r="S136" s="245"/>
      <c r="T136" s="246"/>
      <c r="U136" s="14"/>
      <c r="V136" s="14"/>
      <c r="W136" s="14"/>
      <c r="X136" s="14"/>
      <c r="Y136" s="14"/>
      <c r="Z136" s="14"/>
      <c r="AA136" s="14"/>
      <c r="AB136" s="14"/>
      <c r="AC136" s="14"/>
      <c r="AD136" s="14"/>
      <c r="AE136" s="14"/>
      <c r="AT136" s="247" t="s">
        <v>179</v>
      </c>
      <c r="AU136" s="247" t="s">
        <v>86</v>
      </c>
      <c r="AV136" s="14" t="s">
        <v>171</v>
      </c>
      <c r="AW136" s="14" t="s">
        <v>38</v>
      </c>
      <c r="AX136" s="14" t="s">
        <v>84</v>
      </c>
      <c r="AY136" s="247" t="s">
        <v>164</v>
      </c>
    </row>
    <row r="137" s="2" customFormat="1" ht="48" customHeight="1">
      <c r="A137" s="41"/>
      <c r="B137" s="42"/>
      <c r="C137" s="207" t="s">
        <v>218</v>
      </c>
      <c r="D137" s="207" t="s">
        <v>166</v>
      </c>
      <c r="E137" s="208" t="s">
        <v>219</v>
      </c>
      <c r="F137" s="209" t="s">
        <v>220</v>
      </c>
      <c r="G137" s="210" t="s">
        <v>221</v>
      </c>
      <c r="H137" s="211">
        <v>64.219999999999999</v>
      </c>
      <c r="I137" s="212"/>
      <c r="J137" s="213">
        <f>ROUND(I137*H137,2)</f>
        <v>0</v>
      </c>
      <c r="K137" s="209" t="s">
        <v>170</v>
      </c>
      <c r="L137" s="47"/>
      <c r="M137" s="214" t="s">
        <v>32</v>
      </c>
      <c r="N137" s="215" t="s">
        <v>47</v>
      </c>
      <c r="O137" s="87"/>
      <c r="P137" s="216">
        <f>O137*H137</f>
        <v>0</v>
      </c>
      <c r="Q137" s="216">
        <v>0</v>
      </c>
      <c r="R137" s="216">
        <f>Q137*H137</f>
        <v>0</v>
      </c>
      <c r="S137" s="216">
        <v>0</v>
      </c>
      <c r="T137" s="217">
        <f>S137*H137</f>
        <v>0</v>
      </c>
      <c r="U137" s="41"/>
      <c r="V137" s="41"/>
      <c r="W137" s="41"/>
      <c r="X137" s="41"/>
      <c r="Y137" s="41"/>
      <c r="Z137" s="41"/>
      <c r="AA137" s="41"/>
      <c r="AB137" s="41"/>
      <c r="AC137" s="41"/>
      <c r="AD137" s="41"/>
      <c r="AE137" s="41"/>
      <c r="AR137" s="218" t="s">
        <v>171</v>
      </c>
      <c r="AT137" s="218" t="s">
        <v>166</v>
      </c>
      <c r="AU137" s="218" t="s">
        <v>86</v>
      </c>
      <c r="AY137" s="19" t="s">
        <v>164</v>
      </c>
      <c r="BE137" s="219">
        <f>IF(N137="základní",J137,0)</f>
        <v>0</v>
      </c>
      <c r="BF137" s="219">
        <f>IF(N137="snížená",J137,0)</f>
        <v>0</v>
      </c>
      <c r="BG137" s="219">
        <f>IF(N137="zákl. přenesená",J137,0)</f>
        <v>0</v>
      </c>
      <c r="BH137" s="219">
        <f>IF(N137="sníž. přenesená",J137,0)</f>
        <v>0</v>
      </c>
      <c r="BI137" s="219">
        <f>IF(N137="nulová",J137,0)</f>
        <v>0</v>
      </c>
      <c r="BJ137" s="19" t="s">
        <v>84</v>
      </c>
      <c r="BK137" s="219">
        <f>ROUND(I137*H137,2)</f>
        <v>0</v>
      </c>
      <c r="BL137" s="19" t="s">
        <v>171</v>
      </c>
      <c r="BM137" s="218" t="s">
        <v>222</v>
      </c>
    </row>
    <row r="138" s="2" customFormat="1">
      <c r="A138" s="41"/>
      <c r="B138" s="42"/>
      <c r="C138" s="43"/>
      <c r="D138" s="220" t="s">
        <v>173</v>
      </c>
      <c r="E138" s="43"/>
      <c r="F138" s="221" t="s">
        <v>223</v>
      </c>
      <c r="G138" s="43"/>
      <c r="H138" s="43"/>
      <c r="I138" s="222"/>
      <c r="J138" s="43"/>
      <c r="K138" s="43"/>
      <c r="L138" s="47"/>
      <c r="M138" s="223"/>
      <c r="N138" s="224"/>
      <c r="O138" s="87"/>
      <c r="P138" s="87"/>
      <c r="Q138" s="87"/>
      <c r="R138" s="87"/>
      <c r="S138" s="87"/>
      <c r="T138" s="88"/>
      <c r="U138" s="41"/>
      <c r="V138" s="41"/>
      <c r="W138" s="41"/>
      <c r="X138" s="41"/>
      <c r="Y138" s="41"/>
      <c r="Z138" s="41"/>
      <c r="AA138" s="41"/>
      <c r="AB138" s="41"/>
      <c r="AC138" s="41"/>
      <c r="AD138" s="41"/>
      <c r="AE138" s="41"/>
      <c r="AT138" s="19" t="s">
        <v>173</v>
      </c>
      <c r="AU138" s="19" t="s">
        <v>86</v>
      </c>
    </row>
    <row r="139" s="13" customFormat="1">
      <c r="A139" s="13"/>
      <c r="B139" s="225"/>
      <c r="C139" s="226"/>
      <c r="D139" s="227" t="s">
        <v>179</v>
      </c>
      <c r="E139" s="226"/>
      <c r="F139" s="229" t="s">
        <v>224</v>
      </c>
      <c r="G139" s="226"/>
      <c r="H139" s="230">
        <v>64.219999999999999</v>
      </c>
      <c r="I139" s="231"/>
      <c r="J139" s="226"/>
      <c r="K139" s="226"/>
      <c r="L139" s="232"/>
      <c r="M139" s="233"/>
      <c r="N139" s="234"/>
      <c r="O139" s="234"/>
      <c r="P139" s="234"/>
      <c r="Q139" s="234"/>
      <c r="R139" s="234"/>
      <c r="S139" s="234"/>
      <c r="T139" s="235"/>
      <c r="U139" s="13"/>
      <c r="V139" s="13"/>
      <c r="W139" s="13"/>
      <c r="X139" s="13"/>
      <c r="Y139" s="13"/>
      <c r="Z139" s="13"/>
      <c r="AA139" s="13"/>
      <c r="AB139" s="13"/>
      <c r="AC139" s="13"/>
      <c r="AD139" s="13"/>
      <c r="AE139" s="13"/>
      <c r="AT139" s="236" t="s">
        <v>179</v>
      </c>
      <c r="AU139" s="236" t="s">
        <v>86</v>
      </c>
      <c r="AV139" s="13" t="s">
        <v>86</v>
      </c>
      <c r="AW139" s="13" t="s">
        <v>4</v>
      </c>
      <c r="AX139" s="13" t="s">
        <v>84</v>
      </c>
      <c r="AY139" s="236" t="s">
        <v>164</v>
      </c>
    </row>
    <row r="140" s="2" customFormat="1" ht="40.8" customHeight="1">
      <c r="A140" s="41"/>
      <c r="B140" s="42"/>
      <c r="C140" s="207" t="s">
        <v>225</v>
      </c>
      <c r="D140" s="207" t="s">
        <v>166</v>
      </c>
      <c r="E140" s="208" t="s">
        <v>226</v>
      </c>
      <c r="F140" s="209" t="s">
        <v>227</v>
      </c>
      <c r="G140" s="210" t="s">
        <v>185</v>
      </c>
      <c r="H140" s="211">
        <v>32.109999999999999</v>
      </c>
      <c r="I140" s="212"/>
      <c r="J140" s="213">
        <f>ROUND(I140*H140,2)</f>
        <v>0</v>
      </c>
      <c r="K140" s="209" t="s">
        <v>170</v>
      </c>
      <c r="L140" s="47"/>
      <c r="M140" s="214" t="s">
        <v>32</v>
      </c>
      <c r="N140" s="215" t="s">
        <v>47</v>
      </c>
      <c r="O140" s="87"/>
      <c r="P140" s="216">
        <f>O140*H140</f>
        <v>0</v>
      </c>
      <c r="Q140" s="216">
        <v>0</v>
      </c>
      <c r="R140" s="216">
        <f>Q140*H140</f>
        <v>0</v>
      </c>
      <c r="S140" s="216">
        <v>0</v>
      </c>
      <c r="T140" s="217">
        <f>S140*H140</f>
        <v>0</v>
      </c>
      <c r="U140" s="41"/>
      <c r="V140" s="41"/>
      <c r="W140" s="41"/>
      <c r="X140" s="41"/>
      <c r="Y140" s="41"/>
      <c r="Z140" s="41"/>
      <c r="AA140" s="41"/>
      <c r="AB140" s="41"/>
      <c r="AC140" s="41"/>
      <c r="AD140" s="41"/>
      <c r="AE140" s="41"/>
      <c r="AR140" s="218" t="s">
        <v>171</v>
      </c>
      <c r="AT140" s="218" t="s">
        <v>166</v>
      </c>
      <c r="AU140" s="218" t="s">
        <v>86</v>
      </c>
      <c r="AY140" s="19" t="s">
        <v>164</v>
      </c>
      <c r="BE140" s="219">
        <f>IF(N140="základní",J140,0)</f>
        <v>0</v>
      </c>
      <c r="BF140" s="219">
        <f>IF(N140="snížená",J140,0)</f>
        <v>0</v>
      </c>
      <c r="BG140" s="219">
        <f>IF(N140="zákl. přenesená",J140,0)</f>
        <v>0</v>
      </c>
      <c r="BH140" s="219">
        <f>IF(N140="sníž. přenesená",J140,0)</f>
        <v>0</v>
      </c>
      <c r="BI140" s="219">
        <f>IF(N140="nulová",J140,0)</f>
        <v>0</v>
      </c>
      <c r="BJ140" s="19" t="s">
        <v>84</v>
      </c>
      <c r="BK140" s="219">
        <f>ROUND(I140*H140,2)</f>
        <v>0</v>
      </c>
      <c r="BL140" s="19" t="s">
        <v>171</v>
      </c>
      <c r="BM140" s="218" t="s">
        <v>228</v>
      </c>
    </row>
    <row r="141" s="2" customFormat="1">
      <c r="A141" s="41"/>
      <c r="B141" s="42"/>
      <c r="C141" s="43"/>
      <c r="D141" s="220" t="s">
        <v>173</v>
      </c>
      <c r="E141" s="43"/>
      <c r="F141" s="221" t="s">
        <v>229</v>
      </c>
      <c r="G141" s="43"/>
      <c r="H141" s="43"/>
      <c r="I141" s="222"/>
      <c r="J141" s="43"/>
      <c r="K141" s="43"/>
      <c r="L141" s="47"/>
      <c r="M141" s="223"/>
      <c r="N141" s="224"/>
      <c r="O141" s="87"/>
      <c r="P141" s="87"/>
      <c r="Q141" s="87"/>
      <c r="R141" s="87"/>
      <c r="S141" s="87"/>
      <c r="T141" s="88"/>
      <c r="U141" s="41"/>
      <c r="V141" s="41"/>
      <c r="W141" s="41"/>
      <c r="X141" s="41"/>
      <c r="Y141" s="41"/>
      <c r="Z141" s="41"/>
      <c r="AA141" s="41"/>
      <c r="AB141" s="41"/>
      <c r="AC141" s="41"/>
      <c r="AD141" s="41"/>
      <c r="AE141" s="41"/>
      <c r="AT141" s="19" t="s">
        <v>173</v>
      </c>
      <c r="AU141" s="19" t="s">
        <v>86</v>
      </c>
    </row>
    <row r="142" s="2" customFormat="1" ht="48" customHeight="1">
      <c r="A142" s="41"/>
      <c r="B142" s="42"/>
      <c r="C142" s="207" t="s">
        <v>111</v>
      </c>
      <c r="D142" s="207" t="s">
        <v>166</v>
      </c>
      <c r="E142" s="208" t="s">
        <v>230</v>
      </c>
      <c r="F142" s="209" t="s">
        <v>231</v>
      </c>
      <c r="G142" s="210" t="s">
        <v>185</v>
      </c>
      <c r="H142" s="211">
        <v>3.5179999999999998</v>
      </c>
      <c r="I142" s="212"/>
      <c r="J142" s="213">
        <f>ROUND(I142*H142,2)</f>
        <v>0</v>
      </c>
      <c r="K142" s="209" t="s">
        <v>170</v>
      </c>
      <c r="L142" s="47"/>
      <c r="M142" s="214" t="s">
        <v>32</v>
      </c>
      <c r="N142" s="215" t="s">
        <v>47</v>
      </c>
      <c r="O142" s="87"/>
      <c r="P142" s="216">
        <f>O142*H142</f>
        <v>0</v>
      </c>
      <c r="Q142" s="216">
        <v>0</v>
      </c>
      <c r="R142" s="216">
        <f>Q142*H142</f>
        <v>0</v>
      </c>
      <c r="S142" s="216">
        <v>0</v>
      </c>
      <c r="T142" s="217">
        <f>S142*H142</f>
        <v>0</v>
      </c>
      <c r="U142" s="41"/>
      <c r="V142" s="41"/>
      <c r="W142" s="41"/>
      <c r="X142" s="41"/>
      <c r="Y142" s="41"/>
      <c r="Z142" s="41"/>
      <c r="AA142" s="41"/>
      <c r="AB142" s="41"/>
      <c r="AC142" s="41"/>
      <c r="AD142" s="41"/>
      <c r="AE142" s="41"/>
      <c r="AR142" s="218" t="s">
        <v>171</v>
      </c>
      <c r="AT142" s="218" t="s">
        <v>166</v>
      </c>
      <c r="AU142" s="218" t="s">
        <v>86</v>
      </c>
      <c r="AY142" s="19" t="s">
        <v>164</v>
      </c>
      <c r="BE142" s="219">
        <f>IF(N142="základní",J142,0)</f>
        <v>0</v>
      </c>
      <c r="BF142" s="219">
        <f>IF(N142="snížená",J142,0)</f>
        <v>0</v>
      </c>
      <c r="BG142" s="219">
        <f>IF(N142="zákl. přenesená",J142,0)</f>
        <v>0</v>
      </c>
      <c r="BH142" s="219">
        <f>IF(N142="sníž. přenesená",J142,0)</f>
        <v>0</v>
      </c>
      <c r="BI142" s="219">
        <f>IF(N142="nulová",J142,0)</f>
        <v>0</v>
      </c>
      <c r="BJ142" s="19" t="s">
        <v>84</v>
      </c>
      <c r="BK142" s="219">
        <f>ROUND(I142*H142,2)</f>
        <v>0</v>
      </c>
      <c r="BL142" s="19" t="s">
        <v>171</v>
      </c>
      <c r="BM142" s="218" t="s">
        <v>232</v>
      </c>
    </row>
    <row r="143" s="2" customFormat="1">
      <c r="A143" s="41"/>
      <c r="B143" s="42"/>
      <c r="C143" s="43"/>
      <c r="D143" s="220" t="s">
        <v>173</v>
      </c>
      <c r="E143" s="43"/>
      <c r="F143" s="221" t="s">
        <v>233</v>
      </c>
      <c r="G143" s="43"/>
      <c r="H143" s="43"/>
      <c r="I143" s="222"/>
      <c r="J143" s="43"/>
      <c r="K143" s="43"/>
      <c r="L143" s="47"/>
      <c r="M143" s="223"/>
      <c r="N143" s="224"/>
      <c r="O143" s="87"/>
      <c r="P143" s="87"/>
      <c r="Q143" s="87"/>
      <c r="R143" s="87"/>
      <c r="S143" s="87"/>
      <c r="T143" s="88"/>
      <c r="U143" s="41"/>
      <c r="V143" s="41"/>
      <c r="W143" s="41"/>
      <c r="X143" s="41"/>
      <c r="Y143" s="41"/>
      <c r="Z143" s="41"/>
      <c r="AA143" s="41"/>
      <c r="AB143" s="41"/>
      <c r="AC143" s="41"/>
      <c r="AD143" s="41"/>
      <c r="AE143" s="41"/>
      <c r="AT143" s="19" t="s">
        <v>173</v>
      </c>
      <c r="AU143" s="19" t="s">
        <v>86</v>
      </c>
    </row>
    <row r="144" s="15" customFormat="1">
      <c r="A144" s="15"/>
      <c r="B144" s="248"/>
      <c r="C144" s="249"/>
      <c r="D144" s="227" t="s">
        <v>179</v>
      </c>
      <c r="E144" s="250" t="s">
        <v>32</v>
      </c>
      <c r="F144" s="251" t="s">
        <v>234</v>
      </c>
      <c r="G144" s="249"/>
      <c r="H144" s="250" t="s">
        <v>32</v>
      </c>
      <c r="I144" s="252"/>
      <c r="J144" s="249"/>
      <c r="K144" s="249"/>
      <c r="L144" s="253"/>
      <c r="M144" s="254"/>
      <c r="N144" s="255"/>
      <c r="O144" s="255"/>
      <c r="P144" s="255"/>
      <c r="Q144" s="255"/>
      <c r="R144" s="255"/>
      <c r="S144" s="255"/>
      <c r="T144" s="256"/>
      <c r="U144" s="15"/>
      <c r="V144" s="15"/>
      <c r="W144" s="15"/>
      <c r="X144" s="15"/>
      <c r="Y144" s="15"/>
      <c r="Z144" s="15"/>
      <c r="AA144" s="15"/>
      <c r="AB144" s="15"/>
      <c r="AC144" s="15"/>
      <c r="AD144" s="15"/>
      <c r="AE144" s="15"/>
      <c r="AT144" s="257" t="s">
        <v>179</v>
      </c>
      <c r="AU144" s="257" t="s">
        <v>86</v>
      </c>
      <c r="AV144" s="15" t="s">
        <v>84</v>
      </c>
      <c r="AW144" s="15" t="s">
        <v>38</v>
      </c>
      <c r="AX144" s="15" t="s">
        <v>76</v>
      </c>
      <c r="AY144" s="257" t="s">
        <v>164</v>
      </c>
    </row>
    <row r="145" s="13" customFormat="1">
      <c r="A145" s="13"/>
      <c r="B145" s="225"/>
      <c r="C145" s="226"/>
      <c r="D145" s="227" t="s">
        <v>179</v>
      </c>
      <c r="E145" s="228" t="s">
        <v>32</v>
      </c>
      <c r="F145" s="229" t="s">
        <v>235</v>
      </c>
      <c r="G145" s="226"/>
      <c r="H145" s="230">
        <v>3.5179999999999998</v>
      </c>
      <c r="I145" s="231"/>
      <c r="J145" s="226"/>
      <c r="K145" s="226"/>
      <c r="L145" s="232"/>
      <c r="M145" s="233"/>
      <c r="N145" s="234"/>
      <c r="O145" s="234"/>
      <c r="P145" s="234"/>
      <c r="Q145" s="234"/>
      <c r="R145" s="234"/>
      <c r="S145" s="234"/>
      <c r="T145" s="235"/>
      <c r="U145" s="13"/>
      <c r="V145" s="13"/>
      <c r="W145" s="13"/>
      <c r="X145" s="13"/>
      <c r="Y145" s="13"/>
      <c r="Z145" s="13"/>
      <c r="AA145" s="13"/>
      <c r="AB145" s="13"/>
      <c r="AC145" s="13"/>
      <c r="AD145" s="13"/>
      <c r="AE145" s="13"/>
      <c r="AT145" s="236" t="s">
        <v>179</v>
      </c>
      <c r="AU145" s="236" t="s">
        <v>86</v>
      </c>
      <c r="AV145" s="13" t="s">
        <v>86</v>
      </c>
      <c r="AW145" s="13" t="s">
        <v>38</v>
      </c>
      <c r="AX145" s="13" t="s">
        <v>84</v>
      </c>
      <c r="AY145" s="236" t="s">
        <v>164</v>
      </c>
    </row>
    <row r="146" s="2" customFormat="1" ht="16.5" customHeight="1">
      <c r="A146" s="41"/>
      <c r="B146" s="42"/>
      <c r="C146" s="258" t="s">
        <v>236</v>
      </c>
      <c r="D146" s="258" t="s">
        <v>237</v>
      </c>
      <c r="E146" s="259" t="s">
        <v>238</v>
      </c>
      <c r="F146" s="260" t="s">
        <v>239</v>
      </c>
      <c r="G146" s="261" t="s">
        <v>221</v>
      </c>
      <c r="H146" s="262">
        <v>7.0359999999999996</v>
      </c>
      <c r="I146" s="263"/>
      <c r="J146" s="264">
        <f>ROUND(I146*H146,2)</f>
        <v>0</v>
      </c>
      <c r="K146" s="260" t="s">
        <v>170</v>
      </c>
      <c r="L146" s="265"/>
      <c r="M146" s="266" t="s">
        <v>32</v>
      </c>
      <c r="N146" s="267" t="s">
        <v>47</v>
      </c>
      <c r="O146" s="87"/>
      <c r="P146" s="216">
        <f>O146*H146</f>
        <v>0</v>
      </c>
      <c r="Q146" s="216">
        <v>1</v>
      </c>
      <c r="R146" s="216">
        <f>Q146*H146</f>
        <v>7.0359999999999996</v>
      </c>
      <c r="S146" s="216">
        <v>0</v>
      </c>
      <c r="T146" s="217">
        <f>S146*H146</f>
        <v>0</v>
      </c>
      <c r="U146" s="41"/>
      <c r="V146" s="41"/>
      <c r="W146" s="41"/>
      <c r="X146" s="41"/>
      <c r="Y146" s="41"/>
      <c r="Z146" s="41"/>
      <c r="AA146" s="41"/>
      <c r="AB146" s="41"/>
      <c r="AC146" s="41"/>
      <c r="AD146" s="41"/>
      <c r="AE146" s="41"/>
      <c r="AR146" s="218" t="s">
        <v>218</v>
      </c>
      <c r="AT146" s="218" t="s">
        <v>237</v>
      </c>
      <c r="AU146" s="218" t="s">
        <v>86</v>
      </c>
      <c r="AY146" s="19" t="s">
        <v>164</v>
      </c>
      <c r="BE146" s="219">
        <f>IF(N146="základní",J146,0)</f>
        <v>0</v>
      </c>
      <c r="BF146" s="219">
        <f>IF(N146="snížená",J146,0)</f>
        <v>0</v>
      </c>
      <c r="BG146" s="219">
        <f>IF(N146="zákl. přenesená",J146,0)</f>
        <v>0</v>
      </c>
      <c r="BH146" s="219">
        <f>IF(N146="sníž. přenesená",J146,0)</f>
        <v>0</v>
      </c>
      <c r="BI146" s="219">
        <f>IF(N146="nulová",J146,0)</f>
        <v>0</v>
      </c>
      <c r="BJ146" s="19" t="s">
        <v>84</v>
      </c>
      <c r="BK146" s="219">
        <f>ROUND(I146*H146,2)</f>
        <v>0</v>
      </c>
      <c r="BL146" s="19" t="s">
        <v>171</v>
      </c>
      <c r="BM146" s="218" t="s">
        <v>240</v>
      </c>
    </row>
    <row r="147" s="13" customFormat="1">
      <c r="A147" s="13"/>
      <c r="B147" s="225"/>
      <c r="C147" s="226"/>
      <c r="D147" s="227" t="s">
        <v>179</v>
      </c>
      <c r="E147" s="226"/>
      <c r="F147" s="229" t="s">
        <v>241</v>
      </c>
      <c r="G147" s="226"/>
      <c r="H147" s="230">
        <v>7.0359999999999996</v>
      </c>
      <c r="I147" s="231"/>
      <c r="J147" s="226"/>
      <c r="K147" s="226"/>
      <c r="L147" s="232"/>
      <c r="M147" s="233"/>
      <c r="N147" s="234"/>
      <c r="O147" s="234"/>
      <c r="P147" s="234"/>
      <c r="Q147" s="234"/>
      <c r="R147" s="234"/>
      <c r="S147" s="234"/>
      <c r="T147" s="235"/>
      <c r="U147" s="13"/>
      <c r="V147" s="13"/>
      <c r="W147" s="13"/>
      <c r="X147" s="13"/>
      <c r="Y147" s="13"/>
      <c r="Z147" s="13"/>
      <c r="AA147" s="13"/>
      <c r="AB147" s="13"/>
      <c r="AC147" s="13"/>
      <c r="AD147" s="13"/>
      <c r="AE147" s="13"/>
      <c r="AT147" s="236" t="s">
        <v>179</v>
      </c>
      <c r="AU147" s="236" t="s">
        <v>86</v>
      </c>
      <c r="AV147" s="13" t="s">
        <v>86</v>
      </c>
      <c r="AW147" s="13" t="s">
        <v>4</v>
      </c>
      <c r="AX147" s="13" t="s">
        <v>84</v>
      </c>
      <c r="AY147" s="236" t="s">
        <v>164</v>
      </c>
    </row>
    <row r="148" s="12" customFormat="1" ht="22.8" customHeight="1">
      <c r="A148" s="12"/>
      <c r="B148" s="191"/>
      <c r="C148" s="192"/>
      <c r="D148" s="193" t="s">
        <v>75</v>
      </c>
      <c r="E148" s="205" t="s">
        <v>86</v>
      </c>
      <c r="F148" s="205" t="s">
        <v>242</v>
      </c>
      <c r="G148" s="192"/>
      <c r="H148" s="192"/>
      <c r="I148" s="195"/>
      <c r="J148" s="206">
        <f>BK148</f>
        <v>0</v>
      </c>
      <c r="K148" s="192"/>
      <c r="L148" s="197"/>
      <c r="M148" s="198"/>
      <c r="N148" s="199"/>
      <c r="O148" s="199"/>
      <c r="P148" s="200">
        <f>SUM(P149:P192)</f>
        <v>0</v>
      </c>
      <c r="Q148" s="199"/>
      <c r="R148" s="200">
        <f>SUM(R149:R192)</f>
        <v>40.128410380000005</v>
      </c>
      <c r="S148" s="199"/>
      <c r="T148" s="201">
        <f>SUM(T149:T192)</f>
        <v>0</v>
      </c>
      <c r="U148" s="12"/>
      <c r="V148" s="12"/>
      <c r="W148" s="12"/>
      <c r="X148" s="12"/>
      <c r="Y148" s="12"/>
      <c r="Z148" s="12"/>
      <c r="AA148" s="12"/>
      <c r="AB148" s="12"/>
      <c r="AC148" s="12"/>
      <c r="AD148" s="12"/>
      <c r="AE148" s="12"/>
      <c r="AR148" s="202" t="s">
        <v>84</v>
      </c>
      <c r="AT148" s="203" t="s">
        <v>75</v>
      </c>
      <c r="AU148" s="203" t="s">
        <v>84</v>
      </c>
      <c r="AY148" s="202" t="s">
        <v>164</v>
      </c>
      <c r="BK148" s="204">
        <f>SUM(BK149:BK192)</f>
        <v>0</v>
      </c>
    </row>
    <row r="149" s="2" customFormat="1" ht="36" customHeight="1">
      <c r="A149" s="41"/>
      <c r="B149" s="42"/>
      <c r="C149" s="207" t="s">
        <v>8</v>
      </c>
      <c r="D149" s="207" t="s">
        <v>166</v>
      </c>
      <c r="E149" s="208" t="s">
        <v>243</v>
      </c>
      <c r="F149" s="209" t="s">
        <v>244</v>
      </c>
      <c r="G149" s="210" t="s">
        <v>185</v>
      </c>
      <c r="H149" s="211">
        <v>7.5529999999999999</v>
      </c>
      <c r="I149" s="212"/>
      <c r="J149" s="213">
        <f>ROUND(I149*H149,2)</f>
        <v>0</v>
      </c>
      <c r="K149" s="209" t="s">
        <v>170</v>
      </c>
      <c r="L149" s="47"/>
      <c r="M149" s="214" t="s">
        <v>32</v>
      </c>
      <c r="N149" s="215" t="s">
        <v>47</v>
      </c>
      <c r="O149" s="87"/>
      <c r="P149" s="216">
        <f>O149*H149</f>
        <v>0</v>
      </c>
      <c r="Q149" s="216">
        <v>2.5236100000000001</v>
      </c>
      <c r="R149" s="216">
        <f>Q149*H149</f>
        <v>19.060826330000001</v>
      </c>
      <c r="S149" s="216">
        <v>0</v>
      </c>
      <c r="T149" s="217">
        <f>S149*H149</f>
        <v>0</v>
      </c>
      <c r="U149" s="41"/>
      <c r="V149" s="41"/>
      <c r="W149" s="41"/>
      <c r="X149" s="41"/>
      <c r="Y149" s="41"/>
      <c r="Z149" s="41"/>
      <c r="AA149" s="41"/>
      <c r="AB149" s="41"/>
      <c r="AC149" s="41"/>
      <c r="AD149" s="41"/>
      <c r="AE149" s="41"/>
      <c r="AR149" s="218" t="s">
        <v>171</v>
      </c>
      <c r="AT149" s="218" t="s">
        <v>166</v>
      </c>
      <c r="AU149" s="218" t="s">
        <v>86</v>
      </c>
      <c r="AY149" s="19" t="s">
        <v>164</v>
      </c>
      <c r="BE149" s="219">
        <f>IF(N149="základní",J149,0)</f>
        <v>0</v>
      </c>
      <c r="BF149" s="219">
        <f>IF(N149="snížená",J149,0)</f>
        <v>0</v>
      </c>
      <c r="BG149" s="219">
        <f>IF(N149="zákl. přenesená",J149,0)</f>
        <v>0</v>
      </c>
      <c r="BH149" s="219">
        <f>IF(N149="sníž. přenesená",J149,0)</f>
        <v>0</v>
      </c>
      <c r="BI149" s="219">
        <f>IF(N149="nulová",J149,0)</f>
        <v>0</v>
      </c>
      <c r="BJ149" s="19" t="s">
        <v>84</v>
      </c>
      <c r="BK149" s="219">
        <f>ROUND(I149*H149,2)</f>
        <v>0</v>
      </c>
      <c r="BL149" s="19" t="s">
        <v>171</v>
      </c>
      <c r="BM149" s="218" t="s">
        <v>245</v>
      </c>
    </row>
    <row r="150" s="2" customFormat="1">
      <c r="A150" s="41"/>
      <c r="B150" s="42"/>
      <c r="C150" s="43"/>
      <c r="D150" s="220" t="s">
        <v>173</v>
      </c>
      <c r="E150" s="43"/>
      <c r="F150" s="221" t="s">
        <v>246</v>
      </c>
      <c r="G150" s="43"/>
      <c r="H150" s="43"/>
      <c r="I150" s="222"/>
      <c r="J150" s="43"/>
      <c r="K150" s="43"/>
      <c r="L150" s="47"/>
      <c r="M150" s="223"/>
      <c r="N150" s="224"/>
      <c r="O150" s="87"/>
      <c r="P150" s="87"/>
      <c r="Q150" s="87"/>
      <c r="R150" s="87"/>
      <c r="S150" s="87"/>
      <c r="T150" s="88"/>
      <c r="U150" s="41"/>
      <c r="V150" s="41"/>
      <c r="W150" s="41"/>
      <c r="X150" s="41"/>
      <c r="Y150" s="41"/>
      <c r="Z150" s="41"/>
      <c r="AA150" s="41"/>
      <c r="AB150" s="41"/>
      <c r="AC150" s="41"/>
      <c r="AD150" s="41"/>
      <c r="AE150" s="41"/>
      <c r="AT150" s="19" t="s">
        <v>173</v>
      </c>
      <c r="AU150" s="19" t="s">
        <v>86</v>
      </c>
    </row>
    <row r="151" s="15" customFormat="1">
      <c r="A151" s="15"/>
      <c r="B151" s="248"/>
      <c r="C151" s="249"/>
      <c r="D151" s="227" t="s">
        <v>179</v>
      </c>
      <c r="E151" s="250" t="s">
        <v>32</v>
      </c>
      <c r="F151" s="251" t="s">
        <v>247</v>
      </c>
      <c r="G151" s="249"/>
      <c r="H151" s="250" t="s">
        <v>32</v>
      </c>
      <c r="I151" s="252"/>
      <c r="J151" s="249"/>
      <c r="K151" s="249"/>
      <c r="L151" s="253"/>
      <c r="M151" s="254"/>
      <c r="N151" s="255"/>
      <c r="O151" s="255"/>
      <c r="P151" s="255"/>
      <c r="Q151" s="255"/>
      <c r="R151" s="255"/>
      <c r="S151" s="255"/>
      <c r="T151" s="256"/>
      <c r="U151" s="15"/>
      <c r="V151" s="15"/>
      <c r="W151" s="15"/>
      <c r="X151" s="15"/>
      <c r="Y151" s="15"/>
      <c r="Z151" s="15"/>
      <c r="AA151" s="15"/>
      <c r="AB151" s="15"/>
      <c r="AC151" s="15"/>
      <c r="AD151" s="15"/>
      <c r="AE151" s="15"/>
      <c r="AT151" s="257" t="s">
        <v>179</v>
      </c>
      <c r="AU151" s="257" t="s">
        <v>86</v>
      </c>
      <c r="AV151" s="15" t="s">
        <v>84</v>
      </c>
      <c r="AW151" s="15" t="s">
        <v>38</v>
      </c>
      <c r="AX151" s="15" t="s">
        <v>76</v>
      </c>
      <c r="AY151" s="257" t="s">
        <v>164</v>
      </c>
    </row>
    <row r="152" s="13" customFormat="1">
      <c r="A152" s="13"/>
      <c r="B152" s="225"/>
      <c r="C152" s="226"/>
      <c r="D152" s="227" t="s">
        <v>179</v>
      </c>
      <c r="E152" s="228" t="s">
        <v>32</v>
      </c>
      <c r="F152" s="229" t="s">
        <v>248</v>
      </c>
      <c r="G152" s="226"/>
      <c r="H152" s="230">
        <v>4.7249999999999996</v>
      </c>
      <c r="I152" s="231"/>
      <c r="J152" s="226"/>
      <c r="K152" s="226"/>
      <c r="L152" s="232"/>
      <c r="M152" s="233"/>
      <c r="N152" s="234"/>
      <c r="O152" s="234"/>
      <c r="P152" s="234"/>
      <c r="Q152" s="234"/>
      <c r="R152" s="234"/>
      <c r="S152" s="234"/>
      <c r="T152" s="235"/>
      <c r="U152" s="13"/>
      <c r="V152" s="13"/>
      <c r="W152" s="13"/>
      <c r="X152" s="13"/>
      <c r="Y152" s="13"/>
      <c r="Z152" s="13"/>
      <c r="AA152" s="13"/>
      <c r="AB152" s="13"/>
      <c r="AC152" s="13"/>
      <c r="AD152" s="13"/>
      <c r="AE152" s="13"/>
      <c r="AT152" s="236" t="s">
        <v>179</v>
      </c>
      <c r="AU152" s="236" t="s">
        <v>86</v>
      </c>
      <c r="AV152" s="13" t="s">
        <v>86</v>
      </c>
      <c r="AW152" s="13" t="s">
        <v>38</v>
      </c>
      <c r="AX152" s="13" t="s">
        <v>76</v>
      </c>
      <c r="AY152" s="236" t="s">
        <v>164</v>
      </c>
    </row>
    <row r="153" s="13" customFormat="1">
      <c r="A153" s="13"/>
      <c r="B153" s="225"/>
      <c r="C153" s="226"/>
      <c r="D153" s="227" t="s">
        <v>179</v>
      </c>
      <c r="E153" s="228" t="s">
        <v>32</v>
      </c>
      <c r="F153" s="229" t="s">
        <v>249</v>
      </c>
      <c r="G153" s="226"/>
      <c r="H153" s="230">
        <v>0.59999999999999998</v>
      </c>
      <c r="I153" s="231"/>
      <c r="J153" s="226"/>
      <c r="K153" s="226"/>
      <c r="L153" s="232"/>
      <c r="M153" s="233"/>
      <c r="N153" s="234"/>
      <c r="O153" s="234"/>
      <c r="P153" s="234"/>
      <c r="Q153" s="234"/>
      <c r="R153" s="234"/>
      <c r="S153" s="234"/>
      <c r="T153" s="235"/>
      <c r="U153" s="13"/>
      <c r="V153" s="13"/>
      <c r="W153" s="13"/>
      <c r="X153" s="13"/>
      <c r="Y153" s="13"/>
      <c r="Z153" s="13"/>
      <c r="AA153" s="13"/>
      <c r="AB153" s="13"/>
      <c r="AC153" s="13"/>
      <c r="AD153" s="13"/>
      <c r="AE153" s="13"/>
      <c r="AT153" s="236" t="s">
        <v>179</v>
      </c>
      <c r="AU153" s="236" t="s">
        <v>86</v>
      </c>
      <c r="AV153" s="13" t="s">
        <v>86</v>
      </c>
      <c r="AW153" s="13" t="s">
        <v>38</v>
      </c>
      <c r="AX153" s="13" t="s">
        <v>76</v>
      </c>
      <c r="AY153" s="236" t="s">
        <v>164</v>
      </c>
    </row>
    <row r="154" s="13" customFormat="1">
      <c r="A154" s="13"/>
      <c r="B154" s="225"/>
      <c r="C154" s="226"/>
      <c r="D154" s="227" t="s">
        <v>179</v>
      </c>
      <c r="E154" s="228" t="s">
        <v>32</v>
      </c>
      <c r="F154" s="229" t="s">
        <v>250</v>
      </c>
      <c r="G154" s="226"/>
      <c r="H154" s="230">
        <v>1.238</v>
      </c>
      <c r="I154" s="231"/>
      <c r="J154" s="226"/>
      <c r="K154" s="226"/>
      <c r="L154" s="232"/>
      <c r="M154" s="233"/>
      <c r="N154" s="234"/>
      <c r="O154" s="234"/>
      <c r="P154" s="234"/>
      <c r="Q154" s="234"/>
      <c r="R154" s="234"/>
      <c r="S154" s="234"/>
      <c r="T154" s="235"/>
      <c r="U154" s="13"/>
      <c r="V154" s="13"/>
      <c r="W154" s="13"/>
      <c r="X154" s="13"/>
      <c r="Y154" s="13"/>
      <c r="Z154" s="13"/>
      <c r="AA154" s="13"/>
      <c r="AB154" s="13"/>
      <c r="AC154" s="13"/>
      <c r="AD154" s="13"/>
      <c r="AE154" s="13"/>
      <c r="AT154" s="236" t="s">
        <v>179</v>
      </c>
      <c r="AU154" s="236" t="s">
        <v>86</v>
      </c>
      <c r="AV154" s="13" t="s">
        <v>86</v>
      </c>
      <c r="AW154" s="13" t="s">
        <v>38</v>
      </c>
      <c r="AX154" s="13" t="s">
        <v>76</v>
      </c>
      <c r="AY154" s="236" t="s">
        <v>164</v>
      </c>
    </row>
    <row r="155" s="13" customFormat="1">
      <c r="A155" s="13"/>
      <c r="B155" s="225"/>
      <c r="C155" s="226"/>
      <c r="D155" s="227" t="s">
        <v>179</v>
      </c>
      <c r="E155" s="228" t="s">
        <v>32</v>
      </c>
      <c r="F155" s="229" t="s">
        <v>251</v>
      </c>
      <c r="G155" s="226"/>
      <c r="H155" s="230">
        <v>0.98999999999999999</v>
      </c>
      <c r="I155" s="231"/>
      <c r="J155" s="226"/>
      <c r="K155" s="226"/>
      <c r="L155" s="232"/>
      <c r="M155" s="233"/>
      <c r="N155" s="234"/>
      <c r="O155" s="234"/>
      <c r="P155" s="234"/>
      <c r="Q155" s="234"/>
      <c r="R155" s="234"/>
      <c r="S155" s="234"/>
      <c r="T155" s="235"/>
      <c r="U155" s="13"/>
      <c r="V155" s="13"/>
      <c r="W155" s="13"/>
      <c r="X155" s="13"/>
      <c r="Y155" s="13"/>
      <c r="Z155" s="13"/>
      <c r="AA155" s="13"/>
      <c r="AB155" s="13"/>
      <c r="AC155" s="13"/>
      <c r="AD155" s="13"/>
      <c r="AE155" s="13"/>
      <c r="AT155" s="236" t="s">
        <v>179</v>
      </c>
      <c r="AU155" s="236" t="s">
        <v>86</v>
      </c>
      <c r="AV155" s="13" t="s">
        <v>86</v>
      </c>
      <c r="AW155" s="13" t="s">
        <v>38</v>
      </c>
      <c r="AX155" s="13" t="s">
        <v>76</v>
      </c>
      <c r="AY155" s="236" t="s">
        <v>164</v>
      </c>
    </row>
    <row r="156" s="14" customFormat="1">
      <c r="A156" s="14"/>
      <c r="B156" s="237"/>
      <c r="C156" s="238"/>
      <c r="D156" s="227" t="s">
        <v>179</v>
      </c>
      <c r="E156" s="239" t="s">
        <v>32</v>
      </c>
      <c r="F156" s="240" t="s">
        <v>181</v>
      </c>
      <c r="G156" s="238"/>
      <c r="H156" s="241">
        <v>7.552999999999999</v>
      </c>
      <c r="I156" s="242"/>
      <c r="J156" s="238"/>
      <c r="K156" s="238"/>
      <c r="L156" s="243"/>
      <c r="M156" s="244"/>
      <c r="N156" s="245"/>
      <c r="O156" s="245"/>
      <c r="P156" s="245"/>
      <c r="Q156" s="245"/>
      <c r="R156" s="245"/>
      <c r="S156" s="245"/>
      <c r="T156" s="246"/>
      <c r="U156" s="14"/>
      <c r="V156" s="14"/>
      <c r="W156" s="14"/>
      <c r="X156" s="14"/>
      <c r="Y156" s="14"/>
      <c r="Z156" s="14"/>
      <c r="AA156" s="14"/>
      <c r="AB156" s="14"/>
      <c r="AC156" s="14"/>
      <c r="AD156" s="14"/>
      <c r="AE156" s="14"/>
      <c r="AT156" s="247" t="s">
        <v>179</v>
      </c>
      <c r="AU156" s="247" t="s">
        <v>86</v>
      </c>
      <c r="AV156" s="14" t="s">
        <v>171</v>
      </c>
      <c r="AW156" s="14" t="s">
        <v>38</v>
      </c>
      <c r="AX156" s="14" t="s">
        <v>84</v>
      </c>
      <c r="AY156" s="247" t="s">
        <v>164</v>
      </c>
    </row>
    <row r="157" s="2" customFormat="1" ht="26.4" customHeight="1">
      <c r="A157" s="41"/>
      <c r="B157" s="42"/>
      <c r="C157" s="207" t="s">
        <v>252</v>
      </c>
      <c r="D157" s="207" t="s">
        <v>166</v>
      </c>
      <c r="E157" s="208" t="s">
        <v>253</v>
      </c>
      <c r="F157" s="209" t="s">
        <v>254</v>
      </c>
      <c r="G157" s="210" t="s">
        <v>221</v>
      </c>
      <c r="H157" s="211">
        <v>0.14999999999999999</v>
      </c>
      <c r="I157" s="212"/>
      <c r="J157" s="213">
        <f>ROUND(I157*H157,2)</f>
        <v>0</v>
      </c>
      <c r="K157" s="209" t="s">
        <v>170</v>
      </c>
      <c r="L157" s="47"/>
      <c r="M157" s="214" t="s">
        <v>32</v>
      </c>
      <c r="N157" s="215" t="s">
        <v>47</v>
      </c>
      <c r="O157" s="87"/>
      <c r="P157" s="216">
        <f>O157*H157</f>
        <v>0</v>
      </c>
      <c r="Q157" s="216">
        <v>1.0606199999999999</v>
      </c>
      <c r="R157" s="216">
        <f>Q157*H157</f>
        <v>0.15909299999999998</v>
      </c>
      <c r="S157" s="216">
        <v>0</v>
      </c>
      <c r="T157" s="217">
        <f>S157*H157</f>
        <v>0</v>
      </c>
      <c r="U157" s="41"/>
      <c r="V157" s="41"/>
      <c r="W157" s="41"/>
      <c r="X157" s="41"/>
      <c r="Y157" s="41"/>
      <c r="Z157" s="41"/>
      <c r="AA157" s="41"/>
      <c r="AB157" s="41"/>
      <c r="AC157" s="41"/>
      <c r="AD157" s="41"/>
      <c r="AE157" s="41"/>
      <c r="AR157" s="218" t="s">
        <v>171</v>
      </c>
      <c r="AT157" s="218" t="s">
        <v>166</v>
      </c>
      <c r="AU157" s="218" t="s">
        <v>86</v>
      </c>
      <c r="AY157" s="19" t="s">
        <v>164</v>
      </c>
      <c r="BE157" s="219">
        <f>IF(N157="základní",J157,0)</f>
        <v>0</v>
      </c>
      <c r="BF157" s="219">
        <f>IF(N157="snížená",J157,0)</f>
        <v>0</v>
      </c>
      <c r="BG157" s="219">
        <f>IF(N157="zákl. přenesená",J157,0)</f>
        <v>0</v>
      </c>
      <c r="BH157" s="219">
        <f>IF(N157="sníž. přenesená",J157,0)</f>
        <v>0</v>
      </c>
      <c r="BI157" s="219">
        <f>IF(N157="nulová",J157,0)</f>
        <v>0</v>
      </c>
      <c r="BJ157" s="19" t="s">
        <v>84</v>
      </c>
      <c r="BK157" s="219">
        <f>ROUND(I157*H157,2)</f>
        <v>0</v>
      </c>
      <c r="BL157" s="19" t="s">
        <v>171</v>
      </c>
      <c r="BM157" s="218" t="s">
        <v>255</v>
      </c>
    </row>
    <row r="158" s="2" customFormat="1">
      <c r="A158" s="41"/>
      <c r="B158" s="42"/>
      <c r="C158" s="43"/>
      <c r="D158" s="220" t="s">
        <v>173</v>
      </c>
      <c r="E158" s="43"/>
      <c r="F158" s="221" t="s">
        <v>256</v>
      </c>
      <c r="G158" s="43"/>
      <c r="H158" s="43"/>
      <c r="I158" s="222"/>
      <c r="J158" s="43"/>
      <c r="K158" s="43"/>
      <c r="L158" s="47"/>
      <c r="M158" s="223"/>
      <c r="N158" s="224"/>
      <c r="O158" s="87"/>
      <c r="P158" s="87"/>
      <c r="Q158" s="87"/>
      <c r="R158" s="87"/>
      <c r="S158" s="87"/>
      <c r="T158" s="88"/>
      <c r="U158" s="41"/>
      <c r="V158" s="41"/>
      <c r="W158" s="41"/>
      <c r="X158" s="41"/>
      <c r="Y158" s="41"/>
      <c r="Z158" s="41"/>
      <c r="AA158" s="41"/>
      <c r="AB158" s="41"/>
      <c r="AC158" s="41"/>
      <c r="AD158" s="41"/>
      <c r="AE158" s="41"/>
      <c r="AT158" s="19" t="s">
        <v>173</v>
      </c>
      <c r="AU158" s="19" t="s">
        <v>86</v>
      </c>
    </row>
    <row r="159" s="13" customFormat="1">
      <c r="A159" s="13"/>
      <c r="B159" s="225"/>
      <c r="C159" s="226"/>
      <c r="D159" s="227" t="s">
        <v>179</v>
      </c>
      <c r="E159" s="228" t="s">
        <v>32</v>
      </c>
      <c r="F159" s="229" t="s">
        <v>257</v>
      </c>
      <c r="G159" s="226"/>
      <c r="H159" s="230">
        <v>0.14999999999999999</v>
      </c>
      <c r="I159" s="231"/>
      <c r="J159" s="226"/>
      <c r="K159" s="226"/>
      <c r="L159" s="232"/>
      <c r="M159" s="233"/>
      <c r="N159" s="234"/>
      <c r="O159" s="234"/>
      <c r="P159" s="234"/>
      <c r="Q159" s="234"/>
      <c r="R159" s="234"/>
      <c r="S159" s="234"/>
      <c r="T159" s="235"/>
      <c r="U159" s="13"/>
      <c r="V159" s="13"/>
      <c r="W159" s="13"/>
      <c r="X159" s="13"/>
      <c r="Y159" s="13"/>
      <c r="Z159" s="13"/>
      <c r="AA159" s="13"/>
      <c r="AB159" s="13"/>
      <c r="AC159" s="13"/>
      <c r="AD159" s="13"/>
      <c r="AE159" s="13"/>
      <c r="AT159" s="236" t="s">
        <v>179</v>
      </c>
      <c r="AU159" s="236" t="s">
        <v>86</v>
      </c>
      <c r="AV159" s="13" t="s">
        <v>86</v>
      </c>
      <c r="AW159" s="13" t="s">
        <v>38</v>
      </c>
      <c r="AX159" s="13" t="s">
        <v>84</v>
      </c>
      <c r="AY159" s="236" t="s">
        <v>164</v>
      </c>
    </row>
    <row r="160" s="2" customFormat="1" ht="26.4" customHeight="1">
      <c r="A160" s="41"/>
      <c r="B160" s="42"/>
      <c r="C160" s="207" t="s">
        <v>258</v>
      </c>
      <c r="D160" s="207" t="s">
        <v>166</v>
      </c>
      <c r="E160" s="208" t="s">
        <v>259</v>
      </c>
      <c r="F160" s="209" t="s">
        <v>260</v>
      </c>
      <c r="G160" s="210" t="s">
        <v>185</v>
      </c>
      <c r="H160" s="211">
        <v>2.2050000000000001</v>
      </c>
      <c r="I160" s="212"/>
      <c r="J160" s="213">
        <f>ROUND(I160*H160,2)</f>
        <v>0</v>
      </c>
      <c r="K160" s="209" t="s">
        <v>170</v>
      </c>
      <c r="L160" s="47"/>
      <c r="M160" s="214" t="s">
        <v>32</v>
      </c>
      <c r="N160" s="215" t="s">
        <v>47</v>
      </c>
      <c r="O160" s="87"/>
      <c r="P160" s="216">
        <f>O160*H160</f>
        <v>0</v>
      </c>
      <c r="Q160" s="216">
        <v>2.3010199999999998</v>
      </c>
      <c r="R160" s="216">
        <f>Q160*H160</f>
        <v>5.0737490999999997</v>
      </c>
      <c r="S160" s="216">
        <v>0</v>
      </c>
      <c r="T160" s="217">
        <f>S160*H160</f>
        <v>0</v>
      </c>
      <c r="U160" s="41"/>
      <c r="V160" s="41"/>
      <c r="W160" s="41"/>
      <c r="X160" s="41"/>
      <c r="Y160" s="41"/>
      <c r="Z160" s="41"/>
      <c r="AA160" s="41"/>
      <c r="AB160" s="41"/>
      <c r="AC160" s="41"/>
      <c r="AD160" s="41"/>
      <c r="AE160" s="41"/>
      <c r="AR160" s="218" t="s">
        <v>171</v>
      </c>
      <c r="AT160" s="218" t="s">
        <v>166</v>
      </c>
      <c r="AU160" s="218" t="s">
        <v>86</v>
      </c>
      <c r="AY160" s="19" t="s">
        <v>164</v>
      </c>
      <c r="BE160" s="219">
        <f>IF(N160="základní",J160,0)</f>
        <v>0</v>
      </c>
      <c r="BF160" s="219">
        <f>IF(N160="snížená",J160,0)</f>
        <v>0</v>
      </c>
      <c r="BG160" s="219">
        <f>IF(N160="zákl. přenesená",J160,0)</f>
        <v>0</v>
      </c>
      <c r="BH160" s="219">
        <f>IF(N160="sníž. přenesená",J160,0)</f>
        <v>0</v>
      </c>
      <c r="BI160" s="219">
        <f>IF(N160="nulová",J160,0)</f>
        <v>0</v>
      </c>
      <c r="BJ160" s="19" t="s">
        <v>84</v>
      </c>
      <c r="BK160" s="219">
        <f>ROUND(I160*H160,2)</f>
        <v>0</v>
      </c>
      <c r="BL160" s="19" t="s">
        <v>171</v>
      </c>
      <c r="BM160" s="218" t="s">
        <v>261</v>
      </c>
    </row>
    <row r="161" s="2" customFormat="1">
      <c r="A161" s="41"/>
      <c r="B161" s="42"/>
      <c r="C161" s="43"/>
      <c r="D161" s="220" t="s">
        <v>173</v>
      </c>
      <c r="E161" s="43"/>
      <c r="F161" s="221" t="s">
        <v>262</v>
      </c>
      <c r="G161" s="43"/>
      <c r="H161" s="43"/>
      <c r="I161" s="222"/>
      <c r="J161" s="43"/>
      <c r="K161" s="43"/>
      <c r="L161" s="47"/>
      <c r="M161" s="223"/>
      <c r="N161" s="224"/>
      <c r="O161" s="87"/>
      <c r="P161" s="87"/>
      <c r="Q161" s="87"/>
      <c r="R161" s="87"/>
      <c r="S161" s="87"/>
      <c r="T161" s="88"/>
      <c r="U161" s="41"/>
      <c r="V161" s="41"/>
      <c r="W161" s="41"/>
      <c r="X161" s="41"/>
      <c r="Y161" s="41"/>
      <c r="Z161" s="41"/>
      <c r="AA161" s="41"/>
      <c r="AB161" s="41"/>
      <c r="AC161" s="41"/>
      <c r="AD161" s="41"/>
      <c r="AE161" s="41"/>
      <c r="AT161" s="19" t="s">
        <v>173</v>
      </c>
      <c r="AU161" s="19" t="s">
        <v>86</v>
      </c>
    </row>
    <row r="162" s="13" customFormat="1">
      <c r="A162" s="13"/>
      <c r="B162" s="225"/>
      <c r="C162" s="226"/>
      <c r="D162" s="227" t="s">
        <v>179</v>
      </c>
      <c r="E162" s="228" t="s">
        <v>32</v>
      </c>
      <c r="F162" s="229" t="s">
        <v>263</v>
      </c>
      <c r="G162" s="226"/>
      <c r="H162" s="230">
        <v>0.82499999999999996</v>
      </c>
      <c r="I162" s="231"/>
      <c r="J162" s="226"/>
      <c r="K162" s="226"/>
      <c r="L162" s="232"/>
      <c r="M162" s="233"/>
      <c r="N162" s="234"/>
      <c r="O162" s="234"/>
      <c r="P162" s="234"/>
      <c r="Q162" s="234"/>
      <c r="R162" s="234"/>
      <c r="S162" s="234"/>
      <c r="T162" s="235"/>
      <c r="U162" s="13"/>
      <c r="V162" s="13"/>
      <c r="W162" s="13"/>
      <c r="X162" s="13"/>
      <c r="Y162" s="13"/>
      <c r="Z162" s="13"/>
      <c r="AA162" s="13"/>
      <c r="AB162" s="13"/>
      <c r="AC162" s="13"/>
      <c r="AD162" s="13"/>
      <c r="AE162" s="13"/>
      <c r="AT162" s="236" t="s">
        <v>179</v>
      </c>
      <c r="AU162" s="236" t="s">
        <v>86</v>
      </c>
      <c r="AV162" s="13" t="s">
        <v>86</v>
      </c>
      <c r="AW162" s="13" t="s">
        <v>38</v>
      </c>
      <c r="AX162" s="13" t="s">
        <v>76</v>
      </c>
      <c r="AY162" s="236" t="s">
        <v>164</v>
      </c>
    </row>
    <row r="163" s="13" customFormat="1">
      <c r="A163" s="13"/>
      <c r="B163" s="225"/>
      <c r="C163" s="226"/>
      <c r="D163" s="227" t="s">
        <v>179</v>
      </c>
      <c r="E163" s="228" t="s">
        <v>32</v>
      </c>
      <c r="F163" s="229" t="s">
        <v>264</v>
      </c>
      <c r="G163" s="226"/>
      <c r="H163" s="230">
        <v>1.3799999999999999</v>
      </c>
      <c r="I163" s="231"/>
      <c r="J163" s="226"/>
      <c r="K163" s="226"/>
      <c r="L163" s="232"/>
      <c r="M163" s="233"/>
      <c r="N163" s="234"/>
      <c r="O163" s="234"/>
      <c r="P163" s="234"/>
      <c r="Q163" s="234"/>
      <c r="R163" s="234"/>
      <c r="S163" s="234"/>
      <c r="T163" s="235"/>
      <c r="U163" s="13"/>
      <c r="V163" s="13"/>
      <c r="W163" s="13"/>
      <c r="X163" s="13"/>
      <c r="Y163" s="13"/>
      <c r="Z163" s="13"/>
      <c r="AA163" s="13"/>
      <c r="AB163" s="13"/>
      <c r="AC163" s="13"/>
      <c r="AD163" s="13"/>
      <c r="AE163" s="13"/>
      <c r="AT163" s="236" t="s">
        <v>179</v>
      </c>
      <c r="AU163" s="236" t="s">
        <v>86</v>
      </c>
      <c r="AV163" s="13" t="s">
        <v>86</v>
      </c>
      <c r="AW163" s="13" t="s">
        <v>38</v>
      </c>
      <c r="AX163" s="13" t="s">
        <v>76</v>
      </c>
      <c r="AY163" s="236" t="s">
        <v>164</v>
      </c>
    </row>
    <row r="164" s="14" customFormat="1">
      <c r="A164" s="14"/>
      <c r="B164" s="237"/>
      <c r="C164" s="238"/>
      <c r="D164" s="227" t="s">
        <v>179</v>
      </c>
      <c r="E164" s="239" t="s">
        <v>32</v>
      </c>
      <c r="F164" s="240" t="s">
        <v>181</v>
      </c>
      <c r="G164" s="238"/>
      <c r="H164" s="241">
        <v>2.2050000000000001</v>
      </c>
      <c r="I164" s="242"/>
      <c r="J164" s="238"/>
      <c r="K164" s="238"/>
      <c r="L164" s="243"/>
      <c r="M164" s="244"/>
      <c r="N164" s="245"/>
      <c r="O164" s="245"/>
      <c r="P164" s="245"/>
      <c r="Q164" s="245"/>
      <c r="R164" s="245"/>
      <c r="S164" s="245"/>
      <c r="T164" s="246"/>
      <c r="U164" s="14"/>
      <c r="V164" s="14"/>
      <c r="W164" s="14"/>
      <c r="X164" s="14"/>
      <c r="Y164" s="14"/>
      <c r="Z164" s="14"/>
      <c r="AA164" s="14"/>
      <c r="AB164" s="14"/>
      <c r="AC164" s="14"/>
      <c r="AD164" s="14"/>
      <c r="AE164" s="14"/>
      <c r="AT164" s="247" t="s">
        <v>179</v>
      </c>
      <c r="AU164" s="247" t="s">
        <v>86</v>
      </c>
      <c r="AV164" s="14" t="s">
        <v>171</v>
      </c>
      <c r="AW164" s="14" t="s">
        <v>38</v>
      </c>
      <c r="AX164" s="14" t="s">
        <v>84</v>
      </c>
      <c r="AY164" s="247" t="s">
        <v>164</v>
      </c>
    </row>
    <row r="165" s="2" customFormat="1" ht="36" customHeight="1">
      <c r="A165" s="41"/>
      <c r="B165" s="42"/>
      <c r="C165" s="207" t="s">
        <v>265</v>
      </c>
      <c r="D165" s="207" t="s">
        <v>166</v>
      </c>
      <c r="E165" s="208" t="s">
        <v>266</v>
      </c>
      <c r="F165" s="209" t="s">
        <v>267</v>
      </c>
      <c r="G165" s="210" t="s">
        <v>185</v>
      </c>
      <c r="H165" s="211">
        <v>1.1100000000000001</v>
      </c>
      <c r="I165" s="212"/>
      <c r="J165" s="213">
        <f>ROUND(I165*H165,2)</f>
        <v>0</v>
      </c>
      <c r="K165" s="209" t="s">
        <v>170</v>
      </c>
      <c r="L165" s="47"/>
      <c r="M165" s="214" t="s">
        <v>32</v>
      </c>
      <c r="N165" s="215" t="s">
        <v>47</v>
      </c>
      <c r="O165" s="87"/>
      <c r="P165" s="216">
        <f>O165*H165</f>
        <v>0</v>
      </c>
      <c r="Q165" s="216">
        <v>2.5018699999999998</v>
      </c>
      <c r="R165" s="216">
        <f>Q165*H165</f>
        <v>2.7770757000000001</v>
      </c>
      <c r="S165" s="216">
        <v>0</v>
      </c>
      <c r="T165" s="217">
        <f>S165*H165</f>
        <v>0</v>
      </c>
      <c r="U165" s="41"/>
      <c r="V165" s="41"/>
      <c r="W165" s="41"/>
      <c r="X165" s="41"/>
      <c r="Y165" s="41"/>
      <c r="Z165" s="41"/>
      <c r="AA165" s="41"/>
      <c r="AB165" s="41"/>
      <c r="AC165" s="41"/>
      <c r="AD165" s="41"/>
      <c r="AE165" s="41"/>
      <c r="AR165" s="218" t="s">
        <v>171</v>
      </c>
      <c r="AT165" s="218" t="s">
        <v>166</v>
      </c>
      <c r="AU165" s="218" t="s">
        <v>86</v>
      </c>
      <c r="AY165" s="19" t="s">
        <v>164</v>
      </c>
      <c r="BE165" s="219">
        <f>IF(N165="základní",J165,0)</f>
        <v>0</v>
      </c>
      <c r="BF165" s="219">
        <f>IF(N165="snížená",J165,0)</f>
        <v>0</v>
      </c>
      <c r="BG165" s="219">
        <f>IF(N165="zákl. přenesená",J165,0)</f>
        <v>0</v>
      </c>
      <c r="BH165" s="219">
        <f>IF(N165="sníž. přenesená",J165,0)</f>
        <v>0</v>
      </c>
      <c r="BI165" s="219">
        <f>IF(N165="nulová",J165,0)</f>
        <v>0</v>
      </c>
      <c r="BJ165" s="19" t="s">
        <v>84</v>
      </c>
      <c r="BK165" s="219">
        <f>ROUND(I165*H165,2)</f>
        <v>0</v>
      </c>
      <c r="BL165" s="19" t="s">
        <v>171</v>
      </c>
      <c r="BM165" s="218" t="s">
        <v>268</v>
      </c>
    </row>
    <row r="166" s="2" customFormat="1">
      <c r="A166" s="41"/>
      <c r="B166" s="42"/>
      <c r="C166" s="43"/>
      <c r="D166" s="220" t="s">
        <v>173</v>
      </c>
      <c r="E166" s="43"/>
      <c r="F166" s="221" t="s">
        <v>269</v>
      </c>
      <c r="G166" s="43"/>
      <c r="H166" s="43"/>
      <c r="I166" s="222"/>
      <c r="J166" s="43"/>
      <c r="K166" s="43"/>
      <c r="L166" s="47"/>
      <c r="M166" s="223"/>
      <c r="N166" s="224"/>
      <c r="O166" s="87"/>
      <c r="P166" s="87"/>
      <c r="Q166" s="87"/>
      <c r="R166" s="87"/>
      <c r="S166" s="87"/>
      <c r="T166" s="88"/>
      <c r="U166" s="41"/>
      <c r="V166" s="41"/>
      <c r="W166" s="41"/>
      <c r="X166" s="41"/>
      <c r="Y166" s="41"/>
      <c r="Z166" s="41"/>
      <c r="AA166" s="41"/>
      <c r="AB166" s="41"/>
      <c r="AC166" s="41"/>
      <c r="AD166" s="41"/>
      <c r="AE166" s="41"/>
      <c r="AT166" s="19" t="s">
        <v>173</v>
      </c>
      <c r="AU166" s="19" t="s">
        <v>86</v>
      </c>
    </row>
    <row r="167" s="15" customFormat="1">
      <c r="A167" s="15"/>
      <c r="B167" s="248"/>
      <c r="C167" s="249"/>
      <c r="D167" s="227" t="s">
        <v>179</v>
      </c>
      <c r="E167" s="250" t="s">
        <v>32</v>
      </c>
      <c r="F167" s="251" t="s">
        <v>270</v>
      </c>
      <c r="G167" s="249"/>
      <c r="H167" s="250" t="s">
        <v>32</v>
      </c>
      <c r="I167" s="252"/>
      <c r="J167" s="249"/>
      <c r="K167" s="249"/>
      <c r="L167" s="253"/>
      <c r="M167" s="254"/>
      <c r="N167" s="255"/>
      <c r="O167" s="255"/>
      <c r="P167" s="255"/>
      <c r="Q167" s="255"/>
      <c r="R167" s="255"/>
      <c r="S167" s="255"/>
      <c r="T167" s="256"/>
      <c r="U167" s="15"/>
      <c r="V167" s="15"/>
      <c r="W167" s="15"/>
      <c r="X167" s="15"/>
      <c r="Y167" s="15"/>
      <c r="Z167" s="15"/>
      <c r="AA167" s="15"/>
      <c r="AB167" s="15"/>
      <c r="AC167" s="15"/>
      <c r="AD167" s="15"/>
      <c r="AE167" s="15"/>
      <c r="AT167" s="257" t="s">
        <v>179</v>
      </c>
      <c r="AU167" s="257" t="s">
        <v>86</v>
      </c>
      <c r="AV167" s="15" t="s">
        <v>84</v>
      </c>
      <c r="AW167" s="15" t="s">
        <v>38</v>
      </c>
      <c r="AX167" s="15" t="s">
        <v>76</v>
      </c>
      <c r="AY167" s="257" t="s">
        <v>164</v>
      </c>
    </row>
    <row r="168" s="13" customFormat="1">
      <c r="A168" s="13"/>
      <c r="B168" s="225"/>
      <c r="C168" s="226"/>
      <c r="D168" s="227" t="s">
        <v>179</v>
      </c>
      <c r="E168" s="228" t="s">
        <v>32</v>
      </c>
      <c r="F168" s="229" t="s">
        <v>271</v>
      </c>
      <c r="G168" s="226"/>
      <c r="H168" s="230">
        <v>1.1100000000000001</v>
      </c>
      <c r="I168" s="231"/>
      <c r="J168" s="226"/>
      <c r="K168" s="226"/>
      <c r="L168" s="232"/>
      <c r="M168" s="233"/>
      <c r="N168" s="234"/>
      <c r="O168" s="234"/>
      <c r="P168" s="234"/>
      <c r="Q168" s="234"/>
      <c r="R168" s="234"/>
      <c r="S168" s="234"/>
      <c r="T168" s="235"/>
      <c r="U168" s="13"/>
      <c r="V168" s="13"/>
      <c r="W168" s="13"/>
      <c r="X168" s="13"/>
      <c r="Y168" s="13"/>
      <c r="Z168" s="13"/>
      <c r="AA168" s="13"/>
      <c r="AB168" s="13"/>
      <c r="AC168" s="13"/>
      <c r="AD168" s="13"/>
      <c r="AE168" s="13"/>
      <c r="AT168" s="236" t="s">
        <v>179</v>
      </c>
      <c r="AU168" s="236" t="s">
        <v>86</v>
      </c>
      <c r="AV168" s="13" t="s">
        <v>86</v>
      </c>
      <c r="AW168" s="13" t="s">
        <v>38</v>
      </c>
      <c r="AX168" s="13" t="s">
        <v>84</v>
      </c>
      <c r="AY168" s="236" t="s">
        <v>164</v>
      </c>
    </row>
    <row r="169" s="2" customFormat="1" ht="16.5" customHeight="1">
      <c r="A169" s="41"/>
      <c r="B169" s="42"/>
      <c r="C169" s="207" t="s">
        <v>272</v>
      </c>
      <c r="D169" s="207" t="s">
        <v>166</v>
      </c>
      <c r="E169" s="208" t="s">
        <v>273</v>
      </c>
      <c r="F169" s="209" t="s">
        <v>274</v>
      </c>
      <c r="G169" s="210" t="s">
        <v>169</v>
      </c>
      <c r="H169" s="211">
        <v>29.16</v>
      </c>
      <c r="I169" s="212"/>
      <c r="J169" s="213">
        <f>ROUND(I169*H169,2)</f>
        <v>0</v>
      </c>
      <c r="K169" s="209" t="s">
        <v>170</v>
      </c>
      <c r="L169" s="47"/>
      <c r="M169" s="214" t="s">
        <v>32</v>
      </c>
      <c r="N169" s="215" t="s">
        <v>47</v>
      </c>
      <c r="O169" s="87"/>
      <c r="P169" s="216">
        <f>O169*H169</f>
        <v>0</v>
      </c>
      <c r="Q169" s="216">
        <v>0.0029399999999999999</v>
      </c>
      <c r="R169" s="216">
        <f>Q169*H169</f>
        <v>0.085730399999999998</v>
      </c>
      <c r="S169" s="216">
        <v>0</v>
      </c>
      <c r="T169" s="217">
        <f>S169*H169</f>
        <v>0</v>
      </c>
      <c r="U169" s="41"/>
      <c r="V169" s="41"/>
      <c r="W169" s="41"/>
      <c r="X169" s="41"/>
      <c r="Y169" s="41"/>
      <c r="Z169" s="41"/>
      <c r="AA169" s="41"/>
      <c r="AB169" s="41"/>
      <c r="AC169" s="41"/>
      <c r="AD169" s="41"/>
      <c r="AE169" s="41"/>
      <c r="AR169" s="218" t="s">
        <v>171</v>
      </c>
      <c r="AT169" s="218" t="s">
        <v>166</v>
      </c>
      <c r="AU169" s="218" t="s">
        <v>86</v>
      </c>
      <c r="AY169" s="19" t="s">
        <v>164</v>
      </c>
      <c r="BE169" s="219">
        <f>IF(N169="základní",J169,0)</f>
        <v>0</v>
      </c>
      <c r="BF169" s="219">
        <f>IF(N169="snížená",J169,0)</f>
        <v>0</v>
      </c>
      <c r="BG169" s="219">
        <f>IF(N169="zákl. přenesená",J169,0)</f>
        <v>0</v>
      </c>
      <c r="BH169" s="219">
        <f>IF(N169="sníž. přenesená",J169,0)</f>
        <v>0</v>
      </c>
      <c r="BI169" s="219">
        <f>IF(N169="nulová",J169,0)</f>
        <v>0</v>
      </c>
      <c r="BJ169" s="19" t="s">
        <v>84</v>
      </c>
      <c r="BK169" s="219">
        <f>ROUND(I169*H169,2)</f>
        <v>0</v>
      </c>
      <c r="BL169" s="19" t="s">
        <v>171</v>
      </c>
      <c r="BM169" s="218" t="s">
        <v>275</v>
      </c>
    </row>
    <row r="170" s="2" customFormat="1">
      <c r="A170" s="41"/>
      <c r="B170" s="42"/>
      <c r="C170" s="43"/>
      <c r="D170" s="220" t="s">
        <v>173</v>
      </c>
      <c r="E170" s="43"/>
      <c r="F170" s="221" t="s">
        <v>276</v>
      </c>
      <c r="G170" s="43"/>
      <c r="H170" s="43"/>
      <c r="I170" s="222"/>
      <c r="J170" s="43"/>
      <c r="K170" s="43"/>
      <c r="L170" s="47"/>
      <c r="M170" s="223"/>
      <c r="N170" s="224"/>
      <c r="O170" s="87"/>
      <c r="P170" s="87"/>
      <c r="Q170" s="87"/>
      <c r="R170" s="87"/>
      <c r="S170" s="87"/>
      <c r="T170" s="88"/>
      <c r="U170" s="41"/>
      <c r="V170" s="41"/>
      <c r="W170" s="41"/>
      <c r="X170" s="41"/>
      <c r="Y170" s="41"/>
      <c r="Z170" s="41"/>
      <c r="AA170" s="41"/>
      <c r="AB170" s="41"/>
      <c r="AC170" s="41"/>
      <c r="AD170" s="41"/>
      <c r="AE170" s="41"/>
      <c r="AT170" s="19" t="s">
        <v>173</v>
      </c>
      <c r="AU170" s="19" t="s">
        <v>86</v>
      </c>
    </row>
    <row r="171" s="15" customFormat="1">
      <c r="A171" s="15"/>
      <c r="B171" s="248"/>
      <c r="C171" s="249"/>
      <c r="D171" s="227" t="s">
        <v>179</v>
      </c>
      <c r="E171" s="250" t="s">
        <v>32</v>
      </c>
      <c r="F171" s="251" t="s">
        <v>247</v>
      </c>
      <c r="G171" s="249"/>
      <c r="H171" s="250" t="s">
        <v>32</v>
      </c>
      <c r="I171" s="252"/>
      <c r="J171" s="249"/>
      <c r="K171" s="249"/>
      <c r="L171" s="253"/>
      <c r="M171" s="254"/>
      <c r="N171" s="255"/>
      <c r="O171" s="255"/>
      <c r="P171" s="255"/>
      <c r="Q171" s="255"/>
      <c r="R171" s="255"/>
      <c r="S171" s="255"/>
      <c r="T171" s="256"/>
      <c r="U171" s="15"/>
      <c r="V171" s="15"/>
      <c r="W171" s="15"/>
      <c r="X171" s="15"/>
      <c r="Y171" s="15"/>
      <c r="Z171" s="15"/>
      <c r="AA171" s="15"/>
      <c r="AB171" s="15"/>
      <c r="AC171" s="15"/>
      <c r="AD171" s="15"/>
      <c r="AE171" s="15"/>
      <c r="AT171" s="257" t="s">
        <v>179</v>
      </c>
      <c r="AU171" s="257" t="s">
        <v>86</v>
      </c>
      <c r="AV171" s="15" t="s">
        <v>84</v>
      </c>
      <c r="AW171" s="15" t="s">
        <v>38</v>
      </c>
      <c r="AX171" s="15" t="s">
        <v>76</v>
      </c>
      <c r="AY171" s="257" t="s">
        <v>164</v>
      </c>
    </row>
    <row r="172" s="13" customFormat="1">
      <c r="A172" s="13"/>
      <c r="B172" s="225"/>
      <c r="C172" s="226"/>
      <c r="D172" s="227" t="s">
        <v>179</v>
      </c>
      <c r="E172" s="228" t="s">
        <v>32</v>
      </c>
      <c r="F172" s="229" t="s">
        <v>277</v>
      </c>
      <c r="G172" s="226"/>
      <c r="H172" s="230">
        <v>13.5</v>
      </c>
      <c r="I172" s="231"/>
      <c r="J172" s="226"/>
      <c r="K172" s="226"/>
      <c r="L172" s="232"/>
      <c r="M172" s="233"/>
      <c r="N172" s="234"/>
      <c r="O172" s="234"/>
      <c r="P172" s="234"/>
      <c r="Q172" s="234"/>
      <c r="R172" s="234"/>
      <c r="S172" s="234"/>
      <c r="T172" s="235"/>
      <c r="U172" s="13"/>
      <c r="V172" s="13"/>
      <c r="W172" s="13"/>
      <c r="X172" s="13"/>
      <c r="Y172" s="13"/>
      <c r="Z172" s="13"/>
      <c r="AA172" s="13"/>
      <c r="AB172" s="13"/>
      <c r="AC172" s="13"/>
      <c r="AD172" s="13"/>
      <c r="AE172" s="13"/>
      <c r="AT172" s="236" t="s">
        <v>179</v>
      </c>
      <c r="AU172" s="236" t="s">
        <v>86</v>
      </c>
      <c r="AV172" s="13" t="s">
        <v>86</v>
      </c>
      <c r="AW172" s="13" t="s">
        <v>38</v>
      </c>
      <c r="AX172" s="13" t="s">
        <v>76</v>
      </c>
      <c r="AY172" s="236" t="s">
        <v>164</v>
      </c>
    </row>
    <row r="173" s="15" customFormat="1">
      <c r="A173" s="15"/>
      <c r="B173" s="248"/>
      <c r="C173" s="249"/>
      <c r="D173" s="227" t="s">
        <v>179</v>
      </c>
      <c r="E173" s="250" t="s">
        <v>32</v>
      </c>
      <c r="F173" s="251" t="s">
        <v>278</v>
      </c>
      <c r="G173" s="249"/>
      <c r="H173" s="250" t="s">
        <v>32</v>
      </c>
      <c r="I173" s="252"/>
      <c r="J173" s="249"/>
      <c r="K173" s="249"/>
      <c r="L173" s="253"/>
      <c r="M173" s="254"/>
      <c r="N173" s="255"/>
      <c r="O173" s="255"/>
      <c r="P173" s="255"/>
      <c r="Q173" s="255"/>
      <c r="R173" s="255"/>
      <c r="S173" s="255"/>
      <c r="T173" s="256"/>
      <c r="U173" s="15"/>
      <c r="V173" s="15"/>
      <c r="W173" s="15"/>
      <c r="X173" s="15"/>
      <c r="Y173" s="15"/>
      <c r="Z173" s="15"/>
      <c r="AA173" s="15"/>
      <c r="AB173" s="15"/>
      <c r="AC173" s="15"/>
      <c r="AD173" s="15"/>
      <c r="AE173" s="15"/>
      <c r="AT173" s="257" t="s">
        <v>179</v>
      </c>
      <c r="AU173" s="257" t="s">
        <v>86</v>
      </c>
      <c r="AV173" s="15" t="s">
        <v>84</v>
      </c>
      <c r="AW173" s="15" t="s">
        <v>38</v>
      </c>
      <c r="AX173" s="15" t="s">
        <v>76</v>
      </c>
      <c r="AY173" s="257" t="s">
        <v>164</v>
      </c>
    </row>
    <row r="174" s="13" customFormat="1">
      <c r="A174" s="13"/>
      <c r="B174" s="225"/>
      <c r="C174" s="226"/>
      <c r="D174" s="227" t="s">
        <v>179</v>
      </c>
      <c r="E174" s="228" t="s">
        <v>32</v>
      </c>
      <c r="F174" s="229" t="s">
        <v>279</v>
      </c>
      <c r="G174" s="226"/>
      <c r="H174" s="230">
        <v>2.3999999999999999</v>
      </c>
      <c r="I174" s="231"/>
      <c r="J174" s="226"/>
      <c r="K174" s="226"/>
      <c r="L174" s="232"/>
      <c r="M174" s="233"/>
      <c r="N174" s="234"/>
      <c r="O174" s="234"/>
      <c r="P174" s="234"/>
      <c r="Q174" s="234"/>
      <c r="R174" s="234"/>
      <c r="S174" s="234"/>
      <c r="T174" s="235"/>
      <c r="U174" s="13"/>
      <c r="V174" s="13"/>
      <c r="W174" s="13"/>
      <c r="X174" s="13"/>
      <c r="Y174" s="13"/>
      <c r="Z174" s="13"/>
      <c r="AA174" s="13"/>
      <c r="AB174" s="13"/>
      <c r="AC174" s="13"/>
      <c r="AD174" s="13"/>
      <c r="AE174" s="13"/>
      <c r="AT174" s="236" t="s">
        <v>179</v>
      </c>
      <c r="AU174" s="236" t="s">
        <v>86</v>
      </c>
      <c r="AV174" s="13" t="s">
        <v>86</v>
      </c>
      <c r="AW174" s="13" t="s">
        <v>38</v>
      </c>
      <c r="AX174" s="13" t="s">
        <v>76</v>
      </c>
      <c r="AY174" s="236" t="s">
        <v>164</v>
      </c>
    </row>
    <row r="175" s="13" customFormat="1">
      <c r="A175" s="13"/>
      <c r="B175" s="225"/>
      <c r="C175" s="226"/>
      <c r="D175" s="227" t="s">
        <v>179</v>
      </c>
      <c r="E175" s="228" t="s">
        <v>32</v>
      </c>
      <c r="F175" s="229" t="s">
        <v>280</v>
      </c>
      <c r="G175" s="226"/>
      <c r="H175" s="230">
        <v>4.2000000000000002</v>
      </c>
      <c r="I175" s="231"/>
      <c r="J175" s="226"/>
      <c r="K175" s="226"/>
      <c r="L175" s="232"/>
      <c r="M175" s="233"/>
      <c r="N175" s="234"/>
      <c r="O175" s="234"/>
      <c r="P175" s="234"/>
      <c r="Q175" s="234"/>
      <c r="R175" s="234"/>
      <c r="S175" s="234"/>
      <c r="T175" s="235"/>
      <c r="U175" s="13"/>
      <c r="V175" s="13"/>
      <c r="W175" s="13"/>
      <c r="X175" s="13"/>
      <c r="Y175" s="13"/>
      <c r="Z175" s="13"/>
      <c r="AA175" s="13"/>
      <c r="AB175" s="13"/>
      <c r="AC175" s="13"/>
      <c r="AD175" s="13"/>
      <c r="AE175" s="13"/>
      <c r="AT175" s="236" t="s">
        <v>179</v>
      </c>
      <c r="AU175" s="236" t="s">
        <v>86</v>
      </c>
      <c r="AV175" s="13" t="s">
        <v>86</v>
      </c>
      <c r="AW175" s="13" t="s">
        <v>38</v>
      </c>
      <c r="AX175" s="13" t="s">
        <v>76</v>
      </c>
      <c r="AY175" s="236" t="s">
        <v>164</v>
      </c>
    </row>
    <row r="176" s="13" customFormat="1">
      <c r="A176" s="13"/>
      <c r="B176" s="225"/>
      <c r="C176" s="226"/>
      <c r="D176" s="227" t="s">
        <v>179</v>
      </c>
      <c r="E176" s="228" t="s">
        <v>32</v>
      </c>
      <c r="F176" s="229" t="s">
        <v>281</v>
      </c>
      <c r="G176" s="226"/>
      <c r="H176" s="230">
        <v>1.8</v>
      </c>
      <c r="I176" s="231"/>
      <c r="J176" s="226"/>
      <c r="K176" s="226"/>
      <c r="L176" s="232"/>
      <c r="M176" s="233"/>
      <c r="N176" s="234"/>
      <c r="O176" s="234"/>
      <c r="P176" s="234"/>
      <c r="Q176" s="234"/>
      <c r="R176" s="234"/>
      <c r="S176" s="234"/>
      <c r="T176" s="235"/>
      <c r="U176" s="13"/>
      <c r="V176" s="13"/>
      <c r="W176" s="13"/>
      <c r="X176" s="13"/>
      <c r="Y176" s="13"/>
      <c r="Z176" s="13"/>
      <c r="AA176" s="13"/>
      <c r="AB176" s="13"/>
      <c r="AC176" s="13"/>
      <c r="AD176" s="13"/>
      <c r="AE176" s="13"/>
      <c r="AT176" s="236" t="s">
        <v>179</v>
      </c>
      <c r="AU176" s="236" t="s">
        <v>86</v>
      </c>
      <c r="AV176" s="13" t="s">
        <v>86</v>
      </c>
      <c r="AW176" s="13" t="s">
        <v>38</v>
      </c>
      <c r="AX176" s="13" t="s">
        <v>76</v>
      </c>
      <c r="AY176" s="236" t="s">
        <v>164</v>
      </c>
    </row>
    <row r="177" s="13" customFormat="1">
      <c r="A177" s="13"/>
      <c r="B177" s="225"/>
      <c r="C177" s="226"/>
      <c r="D177" s="227" t="s">
        <v>179</v>
      </c>
      <c r="E177" s="228" t="s">
        <v>32</v>
      </c>
      <c r="F177" s="229" t="s">
        <v>282</v>
      </c>
      <c r="G177" s="226"/>
      <c r="H177" s="230">
        <v>4.9500000000000002</v>
      </c>
      <c r="I177" s="231"/>
      <c r="J177" s="226"/>
      <c r="K177" s="226"/>
      <c r="L177" s="232"/>
      <c r="M177" s="233"/>
      <c r="N177" s="234"/>
      <c r="O177" s="234"/>
      <c r="P177" s="234"/>
      <c r="Q177" s="234"/>
      <c r="R177" s="234"/>
      <c r="S177" s="234"/>
      <c r="T177" s="235"/>
      <c r="U177" s="13"/>
      <c r="V177" s="13"/>
      <c r="W177" s="13"/>
      <c r="X177" s="13"/>
      <c r="Y177" s="13"/>
      <c r="Z177" s="13"/>
      <c r="AA177" s="13"/>
      <c r="AB177" s="13"/>
      <c r="AC177" s="13"/>
      <c r="AD177" s="13"/>
      <c r="AE177" s="13"/>
      <c r="AT177" s="236" t="s">
        <v>179</v>
      </c>
      <c r="AU177" s="236" t="s">
        <v>86</v>
      </c>
      <c r="AV177" s="13" t="s">
        <v>86</v>
      </c>
      <c r="AW177" s="13" t="s">
        <v>38</v>
      </c>
      <c r="AX177" s="13" t="s">
        <v>76</v>
      </c>
      <c r="AY177" s="236" t="s">
        <v>164</v>
      </c>
    </row>
    <row r="178" s="13" customFormat="1">
      <c r="A178" s="13"/>
      <c r="B178" s="225"/>
      <c r="C178" s="226"/>
      <c r="D178" s="227" t="s">
        <v>179</v>
      </c>
      <c r="E178" s="228" t="s">
        <v>32</v>
      </c>
      <c r="F178" s="229" t="s">
        <v>283</v>
      </c>
      <c r="G178" s="226"/>
      <c r="H178" s="230">
        <v>2.3100000000000001</v>
      </c>
      <c r="I178" s="231"/>
      <c r="J178" s="226"/>
      <c r="K178" s="226"/>
      <c r="L178" s="232"/>
      <c r="M178" s="233"/>
      <c r="N178" s="234"/>
      <c r="O178" s="234"/>
      <c r="P178" s="234"/>
      <c r="Q178" s="234"/>
      <c r="R178" s="234"/>
      <c r="S178" s="234"/>
      <c r="T178" s="235"/>
      <c r="U178" s="13"/>
      <c r="V178" s="13"/>
      <c r="W178" s="13"/>
      <c r="X178" s="13"/>
      <c r="Y178" s="13"/>
      <c r="Z178" s="13"/>
      <c r="AA178" s="13"/>
      <c r="AB178" s="13"/>
      <c r="AC178" s="13"/>
      <c r="AD178" s="13"/>
      <c r="AE178" s="13"/>
      <c r="AT178" s="236" t="s">
        <v>179</v>
      </c>
      <c r="AU178" s="236" t="s">
        <v>86</v>
      </c>
      <c r="AV178" s="13" t="s">
        <v>86</v>
      </c>
      <c r="AW178" s="13" t="s">
        <v>38</v>
      </c>
      <c r="AX178" s="13" t="s">
        <v>76</v>
      </c>
      <c r="AY178" s="236" t="s">
        <v>164</v>
      </c>
    </row>
    <row r="179" s="14" customFormat="1">
      <c r="A179" s="14"/>
      <c r="B179" s="237"/>
      <c r="C179" s="238"/>
      <c r="D179" s="227" t="s">
        <v>179</v>
      </c>
      <c r="E179" s="239" t="s">
        <v>32</v>
      </c>
      <c r="F179" s="240" t="s">
        <v>181</v>
      </c>
      <c r="G179" s="238"/>
      <c r="H179" s="241">
        <v>29.16</v>
      </c>
      <c r="I179" s="242"/>
      <c r="J179" s="238"/>
      <c r="K179" s="238"/>
      <c r="L179" s="243"/>
      <c r="M179" s="244"/>
      <c r="N179" s="245"/>
      <c r="O179" s="245"/>
      <c r="P179" s="245"/>
      <c r="Q179" s="245"/>
      <c r="R179" s="245"/>
      <c r="S179" s="245"/>
      <c r="T179" s="246"/>
      <c r="U179" s="14"/>
      <c r="V179" s="14"/>
      <c r="W179" s="14"/>
      <c r="X179" s="14"/>
      <c r="Y179" s="14"/>
      <c r="Z179" s="14"/>
      <c r="AA179" s="14"/>
      <c r="AB179" s="14"/>
      <c r="AC179" s="14"/>
      <c r="AD179" s="14"/>
      <c r="AE179" s="14"/>
      <c r="AT179" s="247" t="s">
        <v>179</v>
      </c>
      <c r="AU179" s="247" t="s">
        <v>86</v>
      </c>
      <c r="AV179" s="14" t="s">
        <v>171</v>
      </c>
      <c r="AW179" s="14" t="s">
        <v>38</v>
      </c>
      <c r="AX179" s="14" t="s">
        <v>84</v>
      </c>
      <c r="AY179" s="247" t="s">
        <v>164</v>
      </c>
    </row>
    <row r="180" s="2" customFormat="1" ht="16.5" customHeight="1">
      <c r="A180" s="41"/>
      <c r="B180" s="42"/>
      <c r="C180" s="207" t="s">
        <v>284</v>
      </c>
      <c r="D180" s="207" t="s">
        <v>166</v>
      </c>
      <c r="E180" s="208" t="s">
        <v>285</v>
      </c>
      <c r="F180" s="209" t="s">
        <v>286</v>
      </c>
      <c r="G180" s="210" t="s">
        <v>169</v>
      </c>
      <c r="H180" s="211">
        <v>26.850000000000001</v>
      </c>
      <c r="I180" s="212"/>
      <c r="J180" s="213">
        <f>ROUND(I180*H180,2)</f>
        <v>0</v>
      </c>
      <c r="K180" s="209" t="s">
        <v>170</v>
      </c>
      <c r="L180" s="47"/>
      <c r="M180" s="214" t="s">
        <v>32</v>
      </c>
      <c r="N180" s="215" t="s">
        <v>47</v>
      </c>
      <c r="O180" s="87"/>
      <c r="P180" s="216">
        <f>O180*H180</f>
        <v>0</v>
      </c>
      <c r="Q180" s="216">
        <v>0</v>
      </c>
      <c r="R180" s="216">
        <f>Q180*H180</f>
        <v>0</v>
      </c>
      <c r="S180" s="216">
        <v>0</v>
      </c>
      <c r="T180" s="217">
        <f>S180*H180</f>
        <v>0</v>
      </c>
      <c r="U180" s="41"/>
      <c r="V180" s="41"/>
      <c r="W180" s="41"/>
      <c r="X180" s="41"/>
      <c r="Y180" s="41"/>
      <c r="Z180" s="41"/>
      <c r="AA180" s="41"/>
      <c r="AB180" s="41"/>
      <c r="AC180" s="41"/>
      <c r="AD180" s="41"/>
      <c r="AE180" s="41"/>
      <c r="AR180" s="218" t="s">
        <v>171</v>
      </c>
      <c r="AT180" s="218" t="s">
        <v>166</v>
      </c>
      <c r="AU180" s="218" t="s">
        <v>86</v>
      </c>
      <c r="AY180" s="19" t="s">
        <v>164</v>
      </c>
      <c r="BE180" s="219">
        <f>IF(N180="základní",J180,0)</f>
        <v>0</v>
      </c>
      <c r="BF180" s="219">
        <f>IF(N180="snížená",J180,0)</f>
        <v>0</v>
      </c>
      <c r="BG180" s="219">
        <f>IF(N180="zákl. přenesená",J180,0)</f>
        <v>0</v>
      </c>
      <c r="BH180" s="219">
        <f>IF(N180="sníž. přenesená",J180,0)</f>
        <v>0</v>
      </c>
      <c r="BI180" s="219">
        <f>IF(N180="nulová",J180,0)</f>
        <v>0</v>
      </c>
      <c r="BJ180" s="19" t="s">
        <v>84</v>
      </c>
      <c r="BK180" s="219">
        <f>ROUND(I180*H180,2)</f>
        <v>0</v>
      </c>
      <c r="BL180" s="19" t="s">
        <v>171</v>
      </c>
      <c r="BM180" s="218" t="s">
        <v>287</v>
      </c>
    </row>
    <row r="181" s="2" customFormat="1">
      <c r="A181" s="41"/>
      <c r="B181" s="42"/>
      <c r="C181" s="43"/>
      <c r="D181" s="220" t="s">
        <v>173</v>
      </c>
      <c r="E181" s="43"/>
      <c r="F181" s="221" t="s">
        <v>288</v>
      </c>
      <c r="G181" s="43"/>
      <c r="H181" s="43"/>
      <c r="I181" s="222"/>
      <c r="J181" s="43"/>
      <c r="K181" s="43"/>
      <c r="L181" s="47"/>
      <c r="M181" s="223"/>
      <c r="N181" s="224"/>
      <c r="O181" s="87"/>
      <c r="P181" s="87"/>
      <c r="Q181" s="87"/>
      <c r="R181" s="87"/>
      <c r="S181" s="87"/>
      <c r="T181" s="88"/>
      <c r="U181" s="41"/>
      <c r="V181" s="41"/>
      <c r="W181" s="41"/>
      <c r="X181" s="41"/>
      <c r="Y181" s="41"/>
      <c r="Z181" s="41"/>
      <c r="AA181" s="41"/>
      <c r="AB181" s="41"/>
      <c r="AC181" s="41"/>
      <c r="AD181" s="41"/>
      <c r="AE181" s="41"/>
      <c r="AT181" s="19" t="s">
        <v>173</v>
      </c>
      <c r="AU181" s="19" t="s">
        <v>86</v>
      </c>
    </row>
    <row r="182" s="2" customFormat="1" ht="26.4" customHeight="1">
      <c r="A182" s="41"/>
      <c r="B182" s="42"/>
      <c r="C182" s="207" t="s">
        <v>289</v>
      </c>
      <c r="D182" s="207" t="s">
        <v>166</v>
      </c>
      <c r="E182" s="208" t="s">
        <v>290</v>
      </c>
      <c r="F182" s="209" t="s">
        <v>291</v>
      </c>
      <c r="G182" s="210" t="s">
        <v>221</v>
      </c>
      <c r="H182" s="211">
        <v>0.067000000000000004</v>
      </c>
      <c r="I182" s="212"/>
      <c r="J182" s="213">
        <f>ROUND(I182*H182,2)</f>
        <v>0</v>
      </c>
      <c r="K182" s="209" t="s">
        <v>170</v>
      </c>
      <c r="L182" s="47"/>
      <c r="M182" s="214" t="s">
        <v>32</v>
      </c>
      <c r="N182" s="215" t="s">
        <v>47</v>
      </c>
      <c r="O182" s="87"/>
      <c r="P182" s="216">
        <f>O182*H182</f>
        <v>0</v>
      </c>
      <c r="Q182" s="216">
        <v>1.06277</v>
      </c>
      <c r="R182" s="216">
        <f>Q182*H182</f>
        <v>0.071205589999999999</v>
      </c>
      <c r="S182" s="216">
        <v>0</v>
      </c>
      <c r="T182" s="217">
        <f>S182*H182</f>
        <v>0</v>
      </c>
      <c r="U182" s="41"/>
      <c r="V182" s="41"/>
      <c r="W182" s="41"/>
      <c r="X182" s="41"/>
      <c r="Y182" s="41"/>
      <c r="Z182" s="41"/>
      <c r="AA182" s="41"/>
      <c r="AB182" s="41"/>
      <c r="AC182" s="41"/>
      <c r="AD182" s="41"/>
      <c r="AE182" s="41"/>
      <c r="AR182" s="218" t="s">
        <v>171</v>
      </c>
      <c r="AT182" s="218" t="s">
        <v>166</v>
      </c>
      <c r="AU182" s="218" t="s">
        <v>86</v>
      </c>
      <c r="AY182" s="19" t="s">
        <v>164</v>
      </c>
      <c r="BE182" s="219">
        <f>IF(N182="základní",J182,0)</f>
        <v>0</v>
      </c>
      <c r="BF182" s="219">
        <f>IF(N182="snížená",J182,0)</f>
        <v>0</v>
      </c>
      <c r="BG182" s="219">
        <f>IF(N182="zákl. přenesená",J182,0)</f>
        <v>0</v>
      </c>
      <c r="BH182" s="219">
        <f>IF(N182="sníž. přenesená",J182,0)</f>
        <v>0</v>
      </c>
      <c r="BI182" s="219">
        <f>IF(N182="nulová",J182,0)</f>
        <v>0</v>
      </c>
      <c r="BJ182" s="19" t="s">
        <v>84</v>
      </c>
      <c r="BK182" s="219">
        <f>ROUND(I182*H182,2)</f>
        <v>0</v>
      </c>
      <c r="BL182" s="19" t="s">
        <v>171</v>
      </c>
      <c r="BM182" s="218" t="s">
        <v>292</v>
      </c>
    </row>
    <row r="183" s="2" customFormat="1">
      <c r="A183" s="41"/>
      <c r="B183" s="42"/>
      <c r="C183" s="43"/>
      <c r="D183" s="220" t="s">
        <v>173</v>
      </c>
      <c r="E183" s="43"/>
      <c r="F183" s="221" t="s">
        <v>293</v>
      </c>
      <c r="G183" s="43"/>
      <c r="H183" s="43"/>
      <c r="I183" s="222"/>
      <c r="J183" s="43"/>
      <c r="K183" s="43"/>
      <c r="L183" s="47"/>
      <c r="M183" s="223"/>
      <c r="N183" s="224"/>
      <c r="O183" s="87"/>
      <c r="P183" s="87"/>
      <c r="Q183" s="87"/>
      <c r="R183" s="87"/>
      <c r="S183" s="87"/>
      <c r="T183" s="88"/>
      <c r="U183" s="41"/>
      <c r="V183" s="41"/>
      <c r="W183" s="41"/>
      <c r="X183" s="41"/>
      <c r="Y183" s="41"/>
      <c r="Z183" s="41"/>
      <c r="AA183" s="41"/>
      <c r="AB183" s="41"/>
      <c r="AC183" s="41"/>
      <c r="AD183" s="41"/>
      <c r="AE183" s="41"/>
      <c r="AT183" s="19" t="s">
        <v>173</v>
      </c>
      <c r="AU183" s="19" t="s">
        <v>86</v>
      </c>
    </row>
    <row r="184" s="15" customFormat="1">
      <c r="A184" s="15"/>
      <c r="B184" s="248"/>
      <c r="C184" s="249"/>
      <c r="D184" s="227" t="s">
        <v>179</v>
      </c>
      <c r="E184" s="250" t="s">
        <v>32</v>
      </c>
      <c r="F184" s="251" t="s">
        <v>270</v>
      </c>
      <c r="G184" s="249"/>
      <c r="H184" s="250" t="s">
        <v>32</v>
      </c>
      <c r="I184" s="252"/>
      <c r="J184" s="249"/>
      <c r="K184" s="249"/>
      <c r="L184" s="253"/>
      <c r="M184" s="254"/>
      <c r="N184" s="255"/>
      <c r="O184" s="255"/>
      <c r="P184" s="255"/>
      <c r="Q184" s="255"/>
      <c r="R184" s="255"/>
      <c r="S184" s="255"/>
      <c r="T184" s="256"/>
      <c r="U184" s="15"/>
      <c r="V184" s="15"/>
      <c r="W184" s="15"/>
      <c r="X184" s="15"/>
      <c r="Y184" s="15"/>
      <c r="Z184" s="15"/>
      <c r="AA184" s="15"/>
      <c r="AB184" s="15"/>
      <c r="AC184" s="15"/>
      <c r="AD184" s="15"/>
      <c r="AE184" s="15"/>
      <c r="AT184" s="257" t="s">
        <v>179</v>
      </c>
      <c r="AU184" s="257" t="s">
        <v>86</v>
      </c>
      <c r="AV184" s="15" t="s">
        <v>84</v>
      </c>
      <c r="AW184" s="15" t="s">
        <v>38</v>
      </c>
      <c r="AX184" s="15" t="s">
        <v>76</v>
      </c>
      <c r="AY184" s="257" t="s">
        <v>164</v>
      </c>
    </row>
    <row r="185" s="13" customFormat="1">
      <c r="A185" s="13"/>
      <c r="B185" s="225"/>
      <c r="C185" s="226"/>
      <c r="D185" s="227" t="s">
        <v>179</v>
      </c>
      <c r="E185" s="228" t="s">
        <v>32</v>
      </c>
      <c r="F185" s="229" t="s">
        <v>294</v>
      </c>
      <c r="G185" s="226"/>
      <c r="H185" s="230">
        <v>0.067000000000000004</v>
      </c>
      <c r="I185" s="231"/>
      <c r="J185" s="226"/>
      <c r="K185" s="226"/>
      <c r="L185" s="232"/>
      <c r="M185" s="233"/>
      <c r="N185" s="234"/>
      <c r="O185" s="234"/>
      <c r="P185" s="234"/>
      <c r="Q185" s="234"/>
      <c r="R185" s="234"/>
      <c r="S185" s="234"/>
      <c r="T185" s="235"/>
      <c r="U185" s="13"/>
      <c r="V185" s="13"/>
      <c r="W185" s="13"/>
      <c r="X185" s="13"/>
      <c r="Y185" s="13"/>
      <c r="Z185" s="13"/>
      <c r="AA185" s="13"/>
      <c r="AB185" s="13"/>
      <c r="AC185" s="13"/>
      <c r="AD185" s="13"/>
      <c r="AE185" s="13"/>
      <c r="AT185" s="236" t="s">
        <v>179</v>
      </c>
      <c r="AU185" s="236" t="s">
        <v>86</v>
      </c>
      <c r="AV185" s="13" t="s">
        <v>86</v>
      </c>
      <c r="AW185" s="13" t="s">
        <v>38</v>
      </c>
      <c r="AX185" s="13" t="s">
        <v>84</v>
      </c>
      <c r="AY185" s="236" t="s">
        <v>164</v>
      </c>
    </row>
    <row r="186" s="2" customFormat="1" ht="26.4" customHeight="1">
      <c r="A186" s="41"/>
      <c r="B186" s="42"/>
      <c r="C186" s="207" t="s">
        <v>295</v>
      </c>
      <c r="D186" s="207" t="s">
        <v>166</v>
      </c>
      <c r="E186" s="208" t="s">
        <v>296</v>
      </c>
      <c r="F186" s="209" t="s">
        <v>297</v>
      </c>
      <c r="G186" s="210" t="s">
        <v>221</v>
      </c>
      <c r="H186" s="211">
        <v>0.17299999999999999</v>
      </c>
      <c r="I186" s="212"/>
      <c r="J186" s="213">
        <f>ROUND(I186*H186,2)</f>
        <v>0</v>
      </c>
      <c r="K186" s="209" t="s">
        <v>170</v>
      </c>
      <c r="L186" s="47"/>
      <c r="M186" s="214" t="s">
        <v>32</v>
      </c>
      <c r="N186" s="215" t="s">
        <v>47</v>
      </c>
      <c r="O186" s="87"/>
      <c r="P186" s="216">
        <f>O186*H186</f>
        <v>0</v>
      </c>
      <c r="Q186" s="216">
        <v>1.0606199999999999</v>
      </c>
      <c r="R186" s="216">
        <f>Q186*H186</f>
        <v>0.18348725999999996</v>
      </c>
      <c r="S186" s="216">
        <v>0</v>
      </c>
      <c r="T186" s="217">
        <f>S186*H186</f>
        <v>0</v>
      </c>
      <c r="U186" s="41"/>
      <c r="V186" s="41"/>
      <c r="W186" s="41"/>
      <c r="X186" s="41"/>
      <c r="Y186" s="41"/>
      <c r="Z186" s="41"/>
      <c r="AA186" s="41"/>
      <c r="AB186" s="41"/>
      <c r="AC186" s="41"/>
      <c r="AD186" s="41"/>
      <c r="AE186" s="41"/>
      <c r="AR186" s="218" t="s">
        <v>171</v>
      </c>
      <c r="AT186" s="218" t="s">
        <v>166</v>
      </c>
      <c r="AU186" s="218" t="s">
        <v>86</v>
      </c>
      <c r="AY186" s="19" t="s">
        <v>164</v>
      </c>
      <c r="BE186" s="219">
        <f>IF(N186="základní",J186,0)</f>
        <v>0</v>
      </c>
      <c r="BF186" s="219">
        <f>IF(N186="snížená",J186,0)</f>
        <v>0</v>
      </c>
      <c r="BG186" s="219">
        <f>IF(N186="zákl. přenesená",J186,0)</f>
        <v>0</v>
      </c>
      <c r="BH186" s="219">
        <f>IF(N186="sníž. přenesená",J186,0)</f>
        <v>0</v>
      </c>
      <c r="BI186" s="219">
        <f>IF(N186="nulová",J186,0)</f>
        <v>0</v>
      </c>
      <c r="BJ186" s="19" t="s">
        <v>84</v>
      </c>
      <c r="BK186" s="219">
        <f>ROUND(I186*H186,2)</f>
        <v>0</v>
      </c>
      <c r="BL186" s="19" t="s">
        <v>171</v>
      </c>
      <c r="BM186" s="218" t="s">
        <v>298</v>
      </c>
    </row>
    <row r="187" s="2" customFormat="1">
      <c r="A187" s="41"/>
      <c r="B187" s="42"/>
      <c r="C187" s="43"/>
      <c r="D187" s="220" t="s">
        <v>173</v>
      </c>
      <c r="E187" s="43"/>
      <c r="F187" s="221" t="s">
        <v>299</v>
      </c>
      <c r="G187" s="43"/>
      <c r="H187" s="43"/>
      <c r="I187" s="222"/>
      <c r="J187" s="43"/>
      <c r="K187" s="43"/>
      <c r="L187" s="47"/>
      <c r="M187" s="223"/>
      <c r="N187" s="224"/>
      <c r="O187" s="87"/>
      <c r="P187" s="87"/>
      <c r="Q187" s="87"/>
      <c r="R187" s="87"/>
      <c r="S187" s="87"/>
      <c r="T187" s="88"/>
      <c r="U187" s="41"/>
      <c r="V187" s="41"/>
      <c r="W187" s="41"/>
      <c r="X187" s="41"/>
      <c r="Y187" s="41"/>
      <c r="Z187" s="41"/>
      <c r="AA187" s="41"/>
      <c r="AB187" s="41"/>
      <c r="AC187" s="41"/>
      <c r="AD187" s="41"/>
      <c r="AE187" s="41"/>
      <c r="AT187" s="19" t="s">
        <v>173</v>
      </c>
      <c r="AU187" s="19" t="s">
        <v>86</v>
      </c>
    </row>
    <row r="188" s="13" customFormat="1">
      <c r="A188" s="13"/>
      <c r="B188" s="225"/>
      <c r="C188" s="226"/>
      <c r="D188" s="227" t="s">
        <v>179</v>
      </c>
      <c r="E188" s="228" t="s">
        <v>32</v>
      </c>
      <c r="F188" s="229" t="s">
        <v>300</v>
      </c>
      <c r="G188" s="226"/>
      <c r="H188" s="230">
        <v>0.17299999999999999</v>
      </c>
      <c r="I188" s="231"/>
      <c r="J188" s="226"/>
      <c r="K188" s="226"/>
      <c r="L188" s="232"/>
      <c r="M188" s="233"/>
      <c r="N188" s="234"/>
      <c r="O188" s="234"/>
      <c r="P188" s="234"/>
      <c r="Q188" s="234"/>
      <c r="R188" s="234"/>
      <c r="S188" s="234"/>
      <c r="T188" s="235"/>
      <c r="U188" s="13"/>
      <c r="V188" s="13"/>
      <c r="W188" s="13"/>
      <c r="X188" s="13"/>
      <c r="Y188" s="13"/>
      <c r="Z188" s="13"/>
      <c r="AA188" s="13"/>
      <c r="AB188" s="13"/>
      <c r="AC188" s="13"/>
      <c r="AD188" s="13"/>
      <c r="AE188" s="13"/>
      <c r="AT188" s="236" t="s">
        <v>179</v>
      </c>
      <c r="AU188" s="236" t="s">
        <v>86</v>
      </c>
      <c r="AV188" s="13" t="s">
        <v>86</v>
      </c>
      <c r="AW188" s="13" t="s">
        <v>38</v>
      </c>
      <c r="AX188" s="13" t="s">
        <v>84</v>
      </c>
      <c r="AY188" s="236" t="s">
        <v>164</v>
      </c>
    </row>
    <row r="189" s="2" customFormat="1" ht="48" customHeight="1">
      <c r="A189" s="41"/>
      <c r="B189" s="42"/>
      <c r="C189" s="207" t="s">
        <v>301</v>
      </c>
      <c r="D189" s="207" t="s">
        <v>166</v>
      </c>
      <c r="E189" s="208" t="s">
        <v>302</v>
      </c>
      <c r="F189" s="209" t="s">
        <v>303</v>
      </c>
      <c r="G189" s="210" t="s">
        <v>169</v>
      </c>
      <c r="H189" s="211">
        <v>17.324999999999999</v>
      </c>
      <c r="I189" s="212"/>
      <c r="J189" s="213">
        <f>ROUND(I189*H189,2)</f>
        <v>0</v>
      </c>
      <c r="K189" s="209" t="s">
        <v>170</v>
      </c>
      <c r="L189" s="47"/>
      <c r="M189" s="214" t="s">
        <v>32</v>
      </c>
      <c r="N189" s="215" t="s">
        <v>47</v>
      </c>
      <c r="O189" s="87"/>
      <c r="P189" s="216">
        <f>O189*H189</f>
        <v>0</v>
      </c>
      <c r="Q189" s="216">
        <v>0.73404000000000003</v>
      </c>
      <c r="R189" s="216">
        <f>Q189*H189</f>
        <v>12.717243</v>
      </c>
      <c r="S189" s="216">
        <v>0</v>
      </c>
      <c r="T189" s="217">
        <f>S189*H189</f>
        <v>0</v>
      </c>
      <c r="U189" s="41"/>
      <c r="V189" s="41"/>
      <c r="W189" s="41"/>
      <c r="X189" s="41"/>
      <c r="Y189" s="41"/>
      <c r="Z189" s="41"/>
      <c r="AA189" s="41"/>
      <c r="AB189" s="41"/>
      <c r="AC189" s="41"/>
      <c r="AD189" s="41"/>
      <c r="AE189" s="41"/>
      <c r="AR189" s="218" t="s">
        <v>171</v>
      </c>
      <c r="AT189" s="218" t="s">
        <v>166</v>
      </c>
      <c r="AU189" s="218" t="s">
        <v>86</v>
      </c>
      <c r="AY189" s="19" t="s">
        <v>164</v>
      </c>
      <c r="BE189" s="219">
        <f>IF(N189="základní",J189,0)</f>
        <v>0</v>
      </c>
      <c r="BF189" s="219">
        <f>IF(N189="snížená",J189,0)</f>
        <v>0</v>
      </c>
      <c r="BG189" s="219">
        <f>IF(N189="zákl. přenesená",J189,0)</f>
        <v>0</v>
      </c>
      <c r="BH189" s="219">
        <f>IF(N189="sníž. přenesená",J189,0)</f>
        <v>0</v>
      </c>
      <c r="BI189" s="219">
        <f>IF(N189="nulová",J189,0)</f>
        <v>0</v>
      </c>
      <c r="BJ189" s="19" t="s">
        <v>84</v>
      </c>
      <c r="BK189" s="219">
        <f>ROUND(I189*H189,2)</f>
        <v>0</v>
      </c>
      <c r="BL189" s="19" t="s">
        <v>171</v>
      </c>
      <c r="BM189" s="218" t="s">
        <v>304</v>
      </c>
    </row>
    <row r="190" s="2" customFormat="1">
      <c r="A190" s="41"/>
      <c r="B190" s="42"/>
      <c r="C190" s="43"/>
      <c r="D190" s="220" t="s">
        <v>173</v>
      </c>
      <c r="E190" s="43"/>
      <c r="F190" s="221" t="s">
        <v>305</v>
      </c>
      <c r="G190" s="43"/>
      <c r="H190" s="43"/>
      <c r="I190" s="222"/>
      <c r="J190" s="43"/>
      <c r="K190" s="43"/>
      <c r="L190" s="47"/>
      <c r="M190" s="223"/>
      <c r="N190" s="224"/>
      <c r="O190" s="87"/>
      <c r="P190" s="87"/>
      <c r="Q190" s="87"/>
      <c r="R190" s="87"/>
      <c r="S190" s="87"/>
      <c r="T190" s="88"/>
      <c r="U190" s="41"/>
      <c r="V190" s="41"/>
      <c r="W190" s="41"/>
      <c r="X190" s="41"/>
      <c r="Y190" s="41"/>
      <c r="Z190" s="41"/>
      <c r="AA190" s="41"/>
      <c r="AB190" s="41"/>
      <c r="AC190" s="41"/>
      <c r="AD190" s="41"/>
      <c r="AE190" s="41"/>
      <c r="AT190" s="19" t="s">
        <v>173</v>
      </c>
      <c r="AU190" s="19" t="s">
        <v>86</v>
      </c>
    </row>
    <row r="191" s="15" customFormat="1">
      <c r="A191" s="15"/>
      <c r="B191" s="248"/>
      <c r="C191" s="249"/>
      <c r="D191" s="227" t="s">
        <v>179</v>
      </c>
      <c r="E191" s="250" t="s">
        <v>32</v>
      </c>
      <c r="F191" s="251" t="s">
        <v>306</v>
      </c>
      <c r="G191" s="249"/>
      <c r="H191" s="250" t="s">
        <v>32</v>
      </c>
      <c r="I191" s="252"/>
      <c r="J191" s="249"/>
      <c r="K191" s="249"/>
      <c r="L191" s="253"/>
      <c r="M191" s="254"/>
      <c r="N191" s="255"/>
      <c r="O191" s="255"/>
      <c r="P191" s="255"/>
      <c r="Q191" s="255"/>
      <c r="R191" s="255"/>
      <c r="S191" s="255"/>
      <c r="T191" s="256"/>
      <c r="U191" s="15"/>
      <c r="V191" s="15"/>
      <c r="W191" s="15"/>
      <c r="X191" s="15"/>
      <c r="Y191" s="15"/>
      <c r="Z191" s="15"/>
      <c r="AA191" s="15"/>
      <c r="AB191" s="15"/>
      <c r="AC191" s="15"/>
      <c r="AD191" s="15"/>
      <c r="AE191" s="15"/>
      <c r="AT191" s="257" t="s">
        <v>179</v>
      </c>
      <c r="AU191" s="257" t="s">
        <v>86</v>
      </c>
      <c r="AV191" s="15" t="s">
        <v>84</v>
      </c>
      <c r="AW191" s="15" t="s">
        <v>38</v>
      </c>
      <c r="AX191" s="15" t="s">
        <v>76</v>
      </c>
      <c r="AY191" s="257" t="s">
        <v>164</v>
      </c>
    </row>
    <row r="192" s="13" customFormat="1">
      <c r="A192" s="13"/>
      <c r="B192" s="225"/>
      <c r="C192" s="226"/>
      <c r="D192" s="227" t="s">
        <v>179</v>
      </c>
      <c r="E192" s="228" t="s">
        <v>32</v>
      </c>
      <c r="F192" s="229" t="s">
        <v>307</v>
      </c>
      <c r="G192" s="226"/>
      <c r="H192" s="230">
        <v>17.324999999999999</v>
      </c>
      <c r="I192" s="231"/>
      <c r="J192" s="226"/>
      <c r="K192" s="226"/>
      <c r="L192" s="232"/>
      <c r="M192" s="233"/>
      <c r="N192" s="234"/>
      <c r="O192" s="234"/>
      <c r="P192" s="234"/>
      <c r="Q192" s="234"/>
      <c r="R192" s="234"/>
      <c r="S192" s="234"/>
      <c r="T192" s="235"/>
      <c r="U192" s="13"/>
      <c r="V192" s="13"/>
      <c r="W192" s="13"/>
      <c r="X192" s="13"/>
      <c r="Y192" s="13"/>
      <c r="Z192" s="13"/>
      <c r="AA192" s="13"/>
      <c r="AB192" s="13"/>
      <c r="AC192" s="13"/>
      <c r="AD192" s="13"/>
      <c r="AE192" s="13"/>
      <c r="AT192" s="236" t="s">
        <v>179</v>
      </c>
      <c r="AU192" s="236" t="s">
        <v>86</v>
      </c>
      <c r="AV192" s="13" t="s">
        <v>86</v>
      </c>
      <c r="AW192" s="13" t="s">
        <v>38</v>
      </c>
      <c r="AX192" s="13" t="s">
        <v>84</v>
      </c>
      <c r="AY192" s="236" t="s">
        <v>164</v>
      </c>
    </row>
    <row r="193" s="12" customFormat="1" ht="22.8" customHeight="1">
      <c r="A193" s="12"/>
      <c r="B193" s="191"/>
      <c r="C193" s="192"/>
      <c r="D193" s="193" t="s">
        <v>75</v>
      </c>
      <c r="E193" s="205" t="s">
        <v>182</v>
      </c>
      <c r="F193" s="205" t="s">
        <v>308</v>
      </c>
      <c r="G193" s="192"/>
      <c r="H193" s="192"/>
      <c r="I193" s="195"/>
      <c r="J193" s="206">
        <f>BK193</f>
        <v>0</v>
      </c>
      <c r="K193" s="192"/>
      <c r="L193" s="197"/>
      <c r="M193" s="198"/>
      <c r="N193" s="199"/>
      <c r="O193" s="199"/>
      <c r="P193" s="200">
        <f>SUM(P194:P219)</f>
        <v>0</v>
      </c>
      <c r="Q193" s="199"/>
      <c r="R193" s="200">
        <f>SUM(R194:R219)</f>
        <v>1.4958899999999999</v>
      </c>
      <c r="S193" s="199"/>
      <c r="T193" s="201">
        <f>SUM(T194:T219)</f>
        <v>0</v>
      </c>
      <c r="U193" s="12"/>
      <c r="V193" s="12"/>
      <c r="W193" s="12"/>
      <c r="X193" s="12"/>
      <c r="Y193" s="12"/>
      <c r="Z193" s="12"/>
      <c r="AA193" s="12"/>
      <c r="AB193" s="12"/>
      <c r="AC193" s="12"/>
      <c r="AD193" s="12"/>
      <c r="AE193" s="12"/>
      <c r="AR193" s="202" t="s">
        <v>84</v>
      </c>
      <c r="AT193" s="203" t="s">
        <v>75</v>
      </c>
      <c r="AU193" s="203" t="s">
        <v>84</v>
      </c>
      <c r="AY193" s="202" t="s">
        <v>164</v>
      </c>
      <c r="BK193" s="204">
        <f>SUM(BK194:BK219)</f>
        <v>0</v>
      </c>
    </row>
    <row r="194" s="2" customFormat="1" ht="40.8" customHeight="1">
      <c r="A194" s="41"/>
      <c r="B194" s="42"/>
      <c r="C194" s="207" t="s">
        <v>7</v>
      </c>
      <c r="D194" s="207" t="s">
        <v>166</v>
      </c>
      <c r="E194" s="208" t="s">
        <v>309</v>
      </c>
      <c r="F194" s="209" t="s">
        <v>310</v>
      </c>
      <c r="G194" s="210" t="s">
        <v>169</v>
      </c>
      <c r="H194" s="211">
        <v>0.5</v>
      </c>
      <c r="I194" s="212"/>
      <c r="J194" s="213">
        <f>ROUND(I194*H194,2)</f>
        <v>0</v>
      </c>
      <c r="K194" s="209" t="s">
        <v>170</v>
      </c>
      <c r="L194" s="47"/>
      <c r="M194" s="214" t="s">
        <v>32</v>
      </c>
      <c r="N194" s="215" t="s">
        <v>47</v>
      </c>
      <c r="O194" s="87"/>
      <c r="P194" s="216">
        <f>O194*H194</f>
        <v>0</v>
      </c>
      <c r="Q194" s="216">
        <v>0.23102</v>
      </c>
      <c r="R194" s="216">
        <f>Q194*H194</f>
        <v>0.11551</v>
      </c>
      <c r="S194" s="216">
        <v>0</v>
      </c>
      <c r="T194" s="217">
        <f>S194*H194</f>
        <v>0</v>
      </c>
      <c r="U194" s="41"/>
      <c r="V194" s="41"/>
      <c r="W194" s="41"/>
      <c r="X194" s="41"/>
      <c r="Y194" s="41"/>
      <c r="Z194" s="41"/>
      <c r="AA194" s="41"/>
      <c r="AB194" s="41"/>
      <c r="AC194" s="41"/>
      <c r="AD194" s="41"/>
      <c r="AE194" s="41"/>
      <c r="AR194" s="218" t="s">
        <v>171</v>
      </c>
      <c r="AT194" s="218" t="s">
        <v>166</v>
      </c>
      <c r="AU194" s="218" t="s">
        <v>86</v>
      </c>
      <c r="AY194" s="19" t="s">
        <v>164</v>
      </c>
      <c r="BE194" s="219">
        <f>IF(N194="základní",J194,0)</f>
        <v>0</v>
      </c>
      <c r="BF194" s="219">
        <f>IF(N194="snížená",J194,0)</f>
        <v>0</v>
      </c>
      <c r="BG194" s="219">
        <f>IF(N194="zákl. přenesená",J194,0)</f>
        <v>0</v>
      </c>
      <c r="BH194" s="219">
        <f>IF(N194="sníž. přenesená",J194,0)</f>
        <v>0</v>
      </c>
      <c r="BI194" s="219">
        <f>IF(N194="nulová",J194,0)</f>
        <v>0</v>
      </c>
      <c r="BJ194" s="19" t="s">
        <v>84</v>
      </c>
      <c r="BK194" s="219">
        <f>ROUND(I194*H194,2)</f>
        <v>0</v>
      </c>
      <c r="BL194" s="19" t="s">
        <v>171</v>
      </c>
      <c r="BM194" s="218" t="s">
        <v>311</v>
      </c>
    </row>
    <row r="195" s="2" customFormat="1">
      <c r="A195" s="41"/>
      <c r="B195" s="42"/>
      <c r="C195" s="43"/>
      <c r="D195" s="220" t="s">
        <v>173</v>
      </c>
      <c r="E195" s="43"/>
      <c r="F195" s="221" t="s">
        <v>312</v>
      </c>
      <c r="G195" s="43"/>
      <c r="H195" s="43"/>
      <c r="I195" s="222"/>
      <c r="J195" s="43"/>
      <c r="K195" s="43"/>
      <c r="L195" s="47"/>
      <c r="M195" s="223"/>
      <c r="N195" s="224"/>
      <c r="O195" s="87"/>
      <c r="P195" s="87"/>
      <c r="Q195" s="87"/>
      <c r="R195" s="87"/>
      <c r="S195" s="87"/>
      <c r="T195" s="88"/>
      <c r="U195" s="41"/>
      <c r="V195" s="41"/>
      <c r="W195" s="41"/>
      <c r="X195" s="41"/>
      <c r="Y195" s="41"/>
      <c r="Z195" s="41"/>
      <c r="AA195" s="41"/>
      <c r="AB195" s="41"/>
      <c r="AC195" s="41"/>
      <c r="AD195" s="41"/>
      <c r="AE195" s="41"/>
      <c r="AT195" s="19" t="s">
        <v>173</v>
      </c>
      <c r="AU195" s="19" t="s">
        <v>86</v>
      </c>
    </row>
    <row r="196" s="2" customFormat="1" ht="36" customHeight="1">
      <c r="A196" s="41"/>
      <c r="B196" s="42"/>
      <c r="C196" s="207" t="s">
        <v>313</v>
      </c>
      <c r="D196" s="207" t="s">
        <v>166</v>
      </c>
      <c r="E196" s="208" t="s">
        <v>314</v>
      </c>
      <c r="F196" s="209" t="s">
        <v>315</v>
      </c>
      <c r="G196" s="210" t="s">
        <v>221</v>
      </c>
      <c r="H196" s="211">
        <v>0.34300000000000003</v>
      </c>
      <c r="I196" s="212"/>
      <c r="J196" s="213">
        <f>ROUND(I196*H196,2)</f>
        <v>0</v>
      </c>
      <c r="K196" s="209" t="s">
        <v>170</v>
      </c>
      <c r="L196" s="47"/>
      <c r="M196" s="214" t="s">
        <v>32</v>
      </c>
      <c r="N196" s="215" t="s">
        <v>47</v>
      </c>
      <c r="O196" s="87"/>
      <c r="P196" s="216">
        <f>O196*H196</f>
        <v>0</v>
      </c>
      <c r="Q196" s="216">
        <v>1.0900000000000001</v>
      </c>
      <c r="R196" s="216">
        <f>Q196*H196</f>
        <v>0.37387000000000004</v>
      </c>
      <c r="S196" s="216">
        <v>0</v>
      </c>
      <c r="T196" s="217">
        <f>S196*H196</f>
        <v>0</v>
      </c>
      <c r="U196" s="41"/>
      <c r="V196" s="41"/>
      <c r="W196" s="41"/>
      <c r="X196" s="41"/>
      <c r="Y196" s="41"/>
      <c r="Z196" s="41"/>
      <c r="AA196" s="41"/>
      <c r="AB196" s="41"/>
      <c r="AC196" s="41"/>
      <c r="AD196" s="41"/>
      <c r="AE196" s="41"/>
      <c r="AR196" s="218" t="s">
        <v>171</v>
      </c>
      <c r="AT196" s="218" t="s">
        <v>166</v>
      </c>
      <c r="AU196" s="218" t="s">
        <v>86</v>
      </c>
      <c r="AY196" s="19" t="s">
        <v>164</v>
      </c>
      <c r="BE196" s="219">
        <f>IF(N196="základní",J196,0)</f>
        <v>0</v>
      </c>
      <c r="BF196" s="219">
        <f>IF(N196="snížená",J196,0)</f>
        <v>0</v>
      </c>
      <c r="BG196" s="219">
        <f>IF(N196="zákl. přenesená",J196,0)</f>
        <v>0</v>
      </c>
      <c r="BH196" s="219">
        <f>IF(N196="sníž. přenesená",J196,0)</f>
        <v>0</v>
      </c>
      <c r="BI196" s="219">
        <f>IF(N196="nulová",J196,0)</f>
        <v>0</v>
      </c>
      <c r="BJ196" s="19" t="s">
        <v>84</v>
      </c>
      <c r="BK196" s="219">
        <f>ROUND(I196*H196,2)</f>
        <v>0</v>
      </c>
      <c r="BL196" s="19" t="s">
        <v>171</v>
      </c>
      <c r="BM196" s="218" t="s">
        <v>316</v>
      </c>
    </row>
    <row r="197" s="2" customFormat="1">
      <c r="A197" s="41"/>
      <c r="B197" s="42"/>
      <c r="C197" s="43"/>
      <c r="D197" s="220" t="s">
        <v>173</v>
      </c>
      <c r="E197" s="43"/>
      <c r="F197" s="221" t="s">
        <v>317</v>
      </c>
      <c r="G197" s="43"/>
      <c r="H197" s="43"/>
      <c r="I197" s="222"/>
      <c r="J197" s="43"/>
      <c r="K197" s="43"/>
      <c r="L197" s="47"/>
      <c r="M197" s="223"/>
      <c r="N197" s="224"/>
      <c r="O197" s="87"/>
      <c r="P197" s="87"/>
      <c r="Q197" s="87"/>
      <c r="R197" s="87"/>
      <c r="S197" s="87"/>
      <c r="T197" s="88"/>
      <c r="U197" s="41"/>
      <c r="V197" s="41"/>
      <c r="W197" s="41"/>
      <c r="X197" s="41"/>
      <c r="Y197" s="41"/>
      <c r="Z197" s="41"/>
      <c r="AA197" s="41"/>
      <c r="AB197" s="41"/>
      <c r="AC197" s="41"/>
      <c r="AD197" s="41"/>
      <c r="AE197" s="41"/>
      <c r="AT197" s="19" t="s">
        <v>173</v>
      </c>
      <c r="AU197" s="19" t="s">
        <v>86</v>
      </c>
    </row>
    <row r="198" s="15" customFormat="1">
      <c r="A198" s="15"/>
      <c r="B198" s="248"/>
      <c r="C198" s="249"/>
      <c r="D198" s="227" t="s">
        <v>179</v>
      </c>
      <c r="E198" s="250" t="s">
        <v>32</v>
      </c>
      <c r="F198" s="251" t="s">
        <v>318</v>
      </c>
      <c r="G198" s="249"/>
      <c r="H198" s="250" t="s">
        <v>32</v>
      </c>
      <c r="I198" s="252"/>
      <c r="J198" s="249"/>
      <c r="K198" s="249"/>
      <c r="L198" s="253"/>
      <c r="M198" s="254"/>
      <c r="N198" s="255"/>
      <c r="O198" s="255"/>
      <c r="P198" s="255"/>
      <c r="Q198" s="255"/>
      <c r="R198" s="255"/>
      <c r="S198" s="255"/>
      <c r="T198" s="256"/>
      <c r="U198" s="15"/>
      <c r="V198" s="15"/>
      <c r="W198" s="15"/>
      <c r="X198" s="15"/>
      <c r="Y198" s="15"/>
      <c r="Z198" s="15"/>
      <c r="AA198" s="15"/>
      <c r="AB198" s="15"/>
      <c r="AC198" s="15"/>
      <c r="AD198" s="15"/>
      <c r="AE198" s="15"/>
      <c r="AT198" s="257" t="s">
        <v>179</v>
      </c>
      <c r="AU198" s="257" t="s">
        <v>86</v>
      </c>
      <c r="AV198" s="15" t="s">
        <v>84</v>
      </c>
      <c r="AW198" s="15" t="s">
        <v>38</v>
      </c>
      <c r="AX198" s="15" t="s">
        <v>76</v>
      </c>
      <c r="AY198" s="257" t="s">
        <v>164</v>
      </c>
    </row>
    <row r="199" s="13" customFormat="1">
      <c r="A199" s="13"/>
      <c r="B199" s="225"/>
      <c r="C199" s="226"/>
      <c r="D199" s="227" t="s">
        <v>179</v>
      </c>
      <c r="E199" s="228" t="s">
        <v>32</v>
      </c>
      <c r="F199" s="229" t="s">
        <v>319</v>
      </c>
      <c r="G199" s="226"/>
      <c r="H199" s="230">
        <v>0.217</v>
      </c>
      <c r="I199" s="231"/>
      <c r="J199" s="226"/>
      <c r="K199" s="226"/>
      <c r="L199" s="232"/>
      <c r="M199" s="233"/>
      <c r="N199" s="234"/>
      <c r="O199" s="234"/>
      <c r="P199" s="234"/>
      <c r="Q199" s="234"/>
      <c r="R199" s="234"/>
      <c r="S199" s="234"/>
      <c r="T199" s="235"/>
      <c r="U199" s="13"/>
      <c r="V199" s="13"/>
      <c r="W199" s="13"/>
      <c r="X199" s="13"/>
      <c r="Y199" s="13"/>
      <c r="Z199" s="13"/>
      <c r="AA199" s="13"/>
      <c r="AB199" s="13"/>
      <c r="AC199" s="13"/>
      <c r="AD199" s="13"/>
      <c r="AE199" s="13"/>
      <c r="AT199" s="236" t="s">
        <v>179</v>
      </c>
      <c r="AU199" s="236" t="s">
        <v>86</v>
      </c>
      <c r="AV199" s="13" t="s">
        <v>86</v>
      </c>
      <c r="AW199" s="13" t="s">
        <v>38</v>
      </c>
      <c r="AX199" s="13" t="s">
        <v>76</v>
      </c>
      <c r="AY199" s="236" t="s">
        <v>164</v>
      </c>
    </row>
    <row r="200" s="13" customFormat="1">
      <c r="A200" s="13"/>
      <c r="B200" s="225"/>
      <c r="C200" s="226"/>
      <c r="D200" s="227" t="s">
        <v>179</v>
      </c>
      <c r="E200" s="228" t="s">
        <v>32</v>
      </c>
      <c r="F200" s="229" t="s">
        <v>320</v>
      </c>
      <c r="G200" s="226"/>
      <c r="H200" s="230">
        <v>0.126</v>
      </c>
      <c r="I200" s="231"/>
      <c r="J200" s="226"/>
      <c r="K200" s="226"/>
      <c r="L200" s="232"/>
      <c r="M200" s="233"/>
      <c r="N200" s="234"/>
      <c r="O200" s="234"/>
      <c r="P200" s="234"/>
      <c r="Q200" s="234"/>
      <c r="R200" s="234"/>
      <c r="S200" s="234"/>
      <c r="T200" s="235"/>
      <c r="U200" s="13"/>
      <c r="V200" s="13"/>
      <c r="W200" s="13"/>
      <c r="X200" s="13"/>
      <c r="Y200" s="13"/>
      <c r="Z200" s="13"/>
      <c r="AA200" s="13"/>
      <c r="AB200" s="13"/>
      <c r="AC200" s="13"/>
      <c r="AD200" s="13"/>
      <c r="AE200" s="13"/>
      <c r="AT200" s="236" t="s">
        <v>179</v>
      </c>
      <c r="AU200" s="236" t="s">
        <v>86</v>
      </c>
      <c r="AV200" s="13" t="s">
        <v>86</v>
      </c>
      <c r="AW200" s="13" t="s">
        <v>38</v>
      </c>
      <c r="AX200" s="13" t="s">
        <v>76</v>
      </c>
      <c r="AY200" s="236" t="s">
        <v>164</v>
      </c>
    </row>
    <row r="201" s="14" customFormat="1">
      <c r="A201" s="14"/>
      <c r="B201" s="237"/>
      <c r="C201" s="238"/>
      <c r="D201" s="227" t="s">
        <v>179</v>
      </c>
      <c r="E201" s="239" t="s">
        <v>32</v>
      </c>
      <c r="F201" s="240" t="s">
        <v>181</v>
      </c>
      <c r="G201" s="238"/>
      <c r="H201" s="241">
        <v>0.34299999999999997</v>
      </c>
      <c r="I201" s="242"/>
      <c r="J201" s="238"/>
      <c r="K201" s="238"/>
      <c r="L201" s="243"/>
      <c r="M201" s="244"/>
      <c r="N201" s="245"/>
      <c r="O201" s="245"/>
      <c r="P201" s="245"/>
      <c r="Q201" s="245"/>
      <c r="R201" s="245"/>
      <c r="S201" s="245"/>
      <c r="T201" s="246"/>
      <c r="U201" s="14"/>
      <c r="V201" s="14"/>
      <c r="W201" s="14"/>
      <c r="X201" s="14"/>
      <c r="Y201" s="14"/>
      <c r="Z201" s="14"/>
      <c r="AA201" s="14"/>
      <c r="AB201" s="14"/>
      <c r="AC201" s="14"/>
      <c r="AD201" s="14"/>
      <c r="AE201" s="14"/>
      <c r="AT201" s="247" t="s">
        <v>179</v>
      </c>
      <c r="AU201" s="247" t="s">
        <v>86</v>
      </c>
      <c r="AV201" s="14" t="s">
        <v>171</v>
      </c>
      <c r="AW201" s="14" t="s">
        <v>38</v>
      </c>
      <c r="AX201" s="14" t="s">
        <v>84</v>
      </c>
      <c r="AY201" s="247" t="s">
        <v>164</v>
      </c>
    </row>
    <row r="202" s="2" customFormat="1" ht="24" customHeight="1">
      <c r="A202" s="41"/>
      <c r="B202" s="42"/>
      <c r="C202" s="258" t="s">
        <v>321</v>
      </c>
      <c r="D202" s="258" t="s">
        <v>237</v>
      </c>
      <c r="E202" s="259" t="s">
        <v>322</v>
      </c>
      <c r="F202" s="260" t="s">
        <v>323</v>
      </c>
      <c r="G202" s="261" t="s">
        <v>221</v>
      </c>
      <c r="H202" s="262">
        <v>0.34300000000000003</v>
      </c>
      <c r="I202" s="263"/>
      <c r="J202" s="264">
        <f>ROUND(I202*H202,2)</f>
        <v>0</v>
      </c>
      <c r="K202" s="260" t="s">
        <v>170</v>
      </c>
      <c r="L202" s="265"/>
      <c r="M202" s="266" t="s">
        <v>32</v>
      </c>
      <c r="N202" s="267" t="s">
        <v>47</v>
      </c>
      <c r="O202" s="87"/>
      <c r="P202" s="216">
        <f>O202*H202</f>
        <v>0</v>
      </c>
      <c r="Q202" s="216">
        <v>1</v>
      </c>
      <c r="R202" s="216">
        <f>Q202*H202</f>
        <v>0.34300000000000003</v>
      </c>
      <c r="S202" s="216">
        <v>0</v>
      </c>
      <c r="T202" s="217">
        <f>S202*H202</f>
        <v>0</v>
      </c>
      <c r="U202" s="41"/>
      <c r="V202" s="41"/>
      <c r="W202" s="41"/>
      <c r="X202" s="41"/>
      <c r="Y202" s="41"/>
      <c r="Z202" s="41"/>
      <c r="AA202" s="41"/>
      <c r="AB202" s="41"/>
      <c r="AC202" s="41"/>
      <c r="AD202" s="41"/>
      <c r="AE202" s="41"/>
      <c r="AR202" s="218" t="s">
        <v>218</v>
      </c>
      <c r="AT202" s="218" t="s">
        <v>237</v>
      </c>
      <c r="AU202" s="218" t="s">
        <v>86</v>
      </c>
      <c r="AY202" s="19" t="s">
        <v>164</v>
      </c>
      <c r="BE202" s="219">
        <f>IF(N202="základní",J202,0)</f>
        <v>0</v>
      </c>
      <c r="BF202" s="219">
        <f>IF(N202="snížená",J202,0)</f>
        <v>0</v>
      </c>
      <c r="BG202" s="219">
        <f>IF(N202="zákl. přenesená",J202,0)</f>
        <v>0</v>
      </c>
      <c r="BH202" s="219">
        <f>IF(N202="sníž. přenesená",J202,0)</f>
        <v>0</v>
      </c>
      <c r="BI202" s="219">
        <f>IF(N202="nulová",J202,0)</f>
        <v>0</v>
      </c>
      <c r="BJ202" s="19" t="s">
        <v>84</v>
      </c>
      <c r="BK202" s="219">
        <f>ROUND(I202*H202,2)</f>
        <v>0</v>
      </c>
      <c r="BL202" s="19" t="s">
        <v>171</v>
      </c>
      <c r="BM202" s="218" t="s">
        <v>324</v>
      </c>
    </row>
    <row r="203" s="13" customFormat="1">
      <c r="A203" s="13"/>
      <c r="B203" s="225"/>
      <c r="C203" s="226"/>
      <c r="D203" s="227" t="s">
        <v>179</v>
      </c>
      <c r="E203" s="228" t="s">
        <v>32</v>
      </c>
      <c r="F203" s="229" t="s">
        <v>325</v>
      </c>
      <c r="G203" s="226"/>
      <c r="H203" s="230">
        <v>0.34300000000000003</v>
      </c>
      <c r="I203" s="231"/>
      <c r="J203" s="226"/>
      <c r="K203" s="226"/>
      <c r="L203" s="232"/>
      <c r="M203" s="233"/>
      <c r="N203" s="234"/>
      <c r="O203" s="234"/>
      <c r="P203" s="234"/>
      <c r="Q203" s="234"/>
      <c r="R203" s="234"/>
      <c r="S203" s="234"/>
      <c r="T203" s="235"/>
      <c r="U203" s="13"/>
      <c r="V203" s="13"/>
      <c r="W203" s="13"/>
      <c r="X203" s="13"/>
      <c r="Y203" s="13"/>
      <c r="Z203" s="13"/>
      <c r="AA203" s="13"/>
      <c r="AB203" s="13"/>
      <c r="AC203" s="13"/>
      <c r="AD203" s="13"/>
      <c r="AE203" s="13"/>
      <c r="AT203" s="236" t="s">
        <v>179</v>
      </c>
      <c r="AU203" s="236" t="s">
        <v>86</v>
      </c>
      <c r="AV203" s="13" t="s">
        <v>86</v>
      </c>
      <c r="AW203" s="13" t="s">
        <v>38</v>
      </c>
      <c r="AX203" s="13" t="s">
        <v>84</v>
      </c>
      <c r="AY203" s="236" t="s">
        <v>164</v>
      </c>
    </row>
    <row r="204" s="2" customFormat="1" ht="40.8" customHeight="1">
      <c r="A204" s="41"/>
      <c r="B204" s="42"/>
      <c r="C204" s="207" t="s">
        <v>326</v>
      </c>
      <c r="D204" s="207" t="s">
        <v>166</v>
      </c>
      <c r="E204" s="208" t="s">
        <v>327</v>
      </c>
      <c r="F204" s="209" t="s">
        <v>328</v>
      </c>
      <c r="G204" s="210" t="s">
        <v>169</v>
      </c>
      <c r="H204" s="211">
        <v>9</v>
      </c>
      <c r="I204" s="212"/>
      <c r="J204" s="213">
        <f>ROUND(I204*H204,2)</f>
        <v>0</v>
      </c>
      <c r="K204" s="209" t="s">
        <v>170</v>
      </c>
      <c r="L204" s="47"/>
      <c r="M204" s="214" t="s">
        <v>32</v>
      </c>
      <c r="N204" s="215" t="s">
        <v>47</v>
      </c>
      <c r="O204" s="87"/>
      <c r="P204" s="216">
        <f>O204*H204</f>
        <v>0</v>
      </c>
      <c r="Q204" s="216">
        <v>0.061719999999999997</v>
      </c>
      <c r="R204" s="216">
        <f>Q204*H204</f>
        <v>0.55547999999999997</v>
      </c>
      <c r="S204" s="216">
        <v>0</v>
      </c>
      <c r="T204" s="217">
        <f>S204*H204</f>
        <v>0</v>
      </c>
      <c r="U204" s="41"/>
      <c r="V204" s="41"/>
      <c r="W204" s="41"/>
      <c r="X204" s="41"/>
      <c r="Y204" s="41"/>
      <c r="Z204" s="41"/>
      <c r="AA204" s="41"/>
      <c r="AB204" s="41"/>
      <c r="AC204" s="41"/>
      <c r="AD204" s="41"/>
      <c r="AE204" s="41"/>
      <c r="AR204" s="218" t="s">
        <v>171</v>
      </c>
      <c r="AT204" s="218" t="s">
        <v>166</v>
      </c>
      <c r="AU204" s="218" t="s">
        <v>86</v>
      </c>
      <c r="AY204" s="19" t="s">
        <v>164</v>
      </c>
      <c r="BE204" s="219">
        <f>IF(N204="základní",J204,0)</f>
        <v>0</v>
      </c>
      <c r="BF204" s="219">
        <f>IF(N204="snížená",J204,0)</f>
        <v>0</v>
      </c>
      <c r="BG204" s="219">
        <f>IF(N204="zákl. přenesená",J204,0)</f>
        <v>0</v>
      </c>
      <c r="BH204" s="219">
        <f>IF(N204="sníž. přenesená",J204,0)</f>
        <v>0</v>
      </c>
      <c r="BI204" s="219">
        <f>IF(N204="nulová",J204,0)</f>
        <v>0</v>
      </c>
      <c r="BJ204" s="19" t="s">
        <v>84</v>
      </c>
      <c r="BK204" s="219">
        <f>ROUND(I204*H204,2)</f>
        <v>0</v>
      </c>
      <c r="BL204" s="19" t="s">
        <v>171</v>
      </c>
      <c r="BM204" s="218" t="s">
        <v>329</v>
      </c>
    </row>
    <row r="205" s="2" customFormat="1">
      <c r="A205" s="41"/>
      <c r="B205" s="42"/>
      <c r="C205" s="43"/>
      <c r="D205" s="220" t="s">
        <v>173</v>
      </c>
      <c r="E205" s="43"/>
      <c r="F205" s="221" t="s">
        <v>330</v>
      </c>
      <c r="G205" s="43"/>
      <c r="H205" s="43"/>
      <c r="I205" s="222"/>
      <c r="J205" s="43"/>
      <c r="K205" s="43"/>
      <c r="L205" s="47"/>
      <c r="M205" s="223"/>
      <c r="N205" s="224"/>
      <c r="O205" s="87"/>
      <c r="P205" s="87"/>
      <c r="Q205" s="87"/>
      <c r="R205" s="87"/>
      <c r="S205" s="87"/>
      <c r="T205" s="88"/>
      <c r="U205" s="41"/>
      <c r="V205" s="41"/>
      <c r="W205" s="41"/>
      <c r="X205" s="41"/>
      <c r="Y205" s="41"/>
      <c r="Z205" s="41"/>
      <c r="AA205" s="41"/>
      <c r="AB205" s="41"/>
      <c r="AC205" s="41"/>
      <c r="AD205" s="41"/>
      <c r="AE205" s="41"/>
      <c r="AT205" s="19" t="s">
        <v>173</v>
      </c>
      <c r="AU205" s="19" t="s">
        <v>86</v>
      </c>
    </row>
    <row r="206" s="13" customFormat="1">
      <c r="A206" s="13"/>
      <c r="B206" s="225"/>
      <c r="C206" s="226"/>
      <c r="D206" s="227" t="s">
        <v>179</v>
      </c>
      <c r="E206" s="228" t="s">
        <v>32</v>
      </c>
      <c r="F206" s="229" t="s">
        <v>331</v>
      </c>
      <c r="G206" s="226"/>
      <c r="H206" s="230">
        <v>9</v>
      </c>
      <c r="I206" s="231"/>
      <c r="J206" s="226"/>
      <c r="K206" s="226"/>
      <c r="L206" s="232"/>
      <c r="M206" s="233"/>
      <c r="N206" s="234"/>
      <c r="O206" s="234"/>
      <c r="P206" s="234"/>
      <c r="Q206" s="234"/>
      <c r="R206" s="234"/>
      <c r="S206" s="234"/>
      <c r="T206" s="235"/>
      <c r="U206" s="13"/>
      <c r="V206" s="13"/>
      <c r="W206" s="13"/>
      <c r="X206" s="13"/>
      <c r="Y206" s="13"/>
      <c r="Z206" s="13"/>
      <c r="AA206" s="13"/>
      <c r="AB206" s="13"/>
      <c r="AC206" s="13"/>
      <c r="AD206" s="13"/>
      <c r="AE206" s="13"/>
      <c r="AT206" s="236" t="s">
        <v>179</v>
      </c>
      <c r="AU206" s="236" t="s">
        <v>86</v>
      </c>
      <c r="AV206" s="13" t="s">
        <v>86</v>
      </c>
      <c r="AW206" s="13" t="s">
        <v>38</v>
      </c>
      <c r="AX206" s="13" t="s">
        <v>84</v>
      </c>
      <c r="AY206" s="236" t="s">
        <v>164</v>
      </c>
    </row>
    <row r="207" s="2" customFormat="1" ht="36" customHeight="1">
      <c r="A207" s="41"/>
      <c r="B207" s="42"/>
      <c r="C207" s="207" t="s">
        <v>332</v>
      </c>
      <c r="D207" s="207" t="s">
        <v>166</v>
      </c>
      <c r="E207" s="208" t="s">
        <v>333</v>
      </c>
      <c r="F207" s="209" t="s">
        <v>334</v>
      </c>
      <c r="G207" s="210" t="s">
        <v>335</v>
      </c>
      <c r="H207" s="211">
        <v>1</v>
      </c>
      <c r="I207" s="212"/>
      <c r="J207" s="213">
        <f>ROUND(I207*H207,2)</f>
        <v>0</v>
      </c>
      <c r="K207" s="209" t="s">
        <v>170</v>
      </c>
      <c r="L207" s="47"/>
      <c r="M207" s="214" t="s">
        <v>32</v>
      </c>
      <c r="N207" s="215" t="s">
        <v>47</v>
      </c>
      <c r="O207" s="87"/>
      <c r="P207" s="216">
        <f>O207*H207</f>
        <v>0</v>
      </c>
      <c r="Q207" s="216">
        <v>0</v>
      </c>
      <c r="R207" s="216">
        <f>Q207*H207</f>
        <v>0</v>
      </c>
      <c r="S207" s="216">
        <v>0</v>
      </c>
      <c r="T207" s="217">
        <f>S207*H207</f>
        <v>0</v>
      </c>
      <c r="U207" s="41"/>
      <c r="V207" s="41"/>
      <c r="W207" s="41"/>
      <c r="X207" s="41"/>
      <c r="Y207" s="41"/>
      <c r="Z207" s="41"/>
      <c r="AA207" s="41"/>
      <c r="AB207" s="41"/>
      <c r="AC207" s="41"/>
      <c r="AD207" s="41"/>
      <c r="AE207" s="41"/>
      <c r="AR207" s="218" t="s">
        <v>171</v>
      </c>
      <c r="AT207" s="218" t="s">
        <v>166</v>
      </c>
      <c r="AU207" s="218" t="s">
        <v>86</v>
      </c>
      <c r="AY207" s="19" t="s">
        <v>164</v>
      </c>
      <c r="BE207" s="219">
        <f>IF(N207="základní",J207,0)</f>
        <v>0</v>
      </c>
      <c r="BF207" s="219">
        <f>IF(N207="snížená",J207,0)</f>
        <v>0</v>
      </c>
      <c r="BG207" s="219">
        <f>IF(N207="zákl. přenesená",J207,0)</f>
        <v>0</v>
      </c>
      <c r="BH207" s="219">
        <f>IF(N207="sníž. přenesená",J207,0)</f>
        <v>0</v>
      </c>
      <c r="BI207" s="219">
        <f>IF(N207="nulová",J207,0)</f>
        <v>0</v>
      </c>
      <c r="BJ207" s="19" t="s">
        <v>84</v>
      </c>
      <c r="BK207" s="219">
        <f>ROUND(I207*H207,2)</f>
        <v>0</v>
      </c>
      <c r="BL207" s="19" t="s">
        <v>171</v>
      </c>
      <c r="BM207" s="218" t="s">
        <v>336</v>
      </c>
    </row>
    <row r="208" s="2" customFormat="1">
      <c r="A208" s="41"/>
      <c r="B208" s="42"/>
      <c r="C208" s="43"/>
      <c r="D208" s="220" t="s">
        <v>173</v>
      </c>
      <c r="E208" s="43"/>
      <c r="F208" s="221" t="s">
        <v>337</v>
      </c>
      <c r="G208" s="43"/>
      <c r="H208" s="43"/>
      <c r="I208" s="222"/>
      <c r="J208" s="43"/>
      <c r="K208" s="43"/>
      <c r="L208" s="47"/>
      <c r="M208" s="223"/>
      <c r="N208" s="224"/>
      <c r="O208" s="87"/>
      <c r="P208" s="87"/>
      <c r="Q208" s="87"/>
      <c r="R208" s="87"/>
      <c r="S208" s="87"/>
      <c r="T208" s="88"/>
      <c r="U208" s="41"/>
      <c r="V208" s="41"/>
      <c r="W208" s="41"/>
      <c r="X208" s="41"/>
      <c r="Y208" s="41"/>
      <c r="Z208" s="41"/>
      <c r="AA208" s="41"/>
      <c r="AB208" s="41"/>
      <c r="AC208" s="41"/>
      <c r="AD208" s="41"/>
      <c r="AE208" s="41"/>
      <c r="AT208" s="19" t="s">
        <v>173</v>
      </c>
      <c r="AU208" s="19" t="s">
        <v>86</v>
      </c>
    </row>
    <row r="209" s="2" customFormat="1" ht="16.5" customHeight="1">
      <c r="A209" s="41"/>
      <c r="B209" s="42"/>
      <c r="C209" s="258" t="s">
        <v>338</v>
      </c>
      <c r="D209" s="258" t="s">
        <v>237</v>
      </c>
      <c r="E209" s="259" t="s">
        <v>339</v>
      </c>
      <c r="F209" s="260" t="s">
        <v>340</v>
      </c>
      <c r="G209" s="261" t="s">
        <v>335</v>
      </c>
      <c r="H209" s="262">
        <v>1</v>
      </c>
      <c r="I209" s="263"/>
      <c r="J209" s="264">
        <f>ROUND(I209*H209,2)</f>
        <v>0</v>
      </c>
      <c r="K209" s="260" t="s">
        <v>170</v>
      </c>
      <c r="L209" s="265"/>
      <c r="M209" s="266" t="s">
        <v>32</v>
      </c>
      <c r="N209" s="267" t="s">
        <v>47</v>
      </c>
      <c r="O209" s="87"/>
      <c r="P209" s="216">
        <f>O209*H209</f>
        <v>0</v>
      </c>
      <c r="Q209" s="216">
        <v>0.063030000000000003</v>
      </c>
      <c r="R209" s="216">
        <f>Q209*H209</f>
        <v>0.063030000000000003</v>
      </c>
      <c r="S209" s="216">
        <v>0</v>
      </c>
      <c r="T209" s="217">
        <f>S209*H209</f>
        <v>0</v>
      </c>
      <c r="U209" s="41"/>
      <c r="V209" s="41"/>
      <c r="W209" s="41"/>
      <c r="X209" s="41"/>
      <c r="Y209" s="41"/>
      <c r="Z209" s="41"/>
      <c r="AA209" s="41"/>
      <c r="AB209" s="41"/>
      <c r="AC209" s="41"/>
      <c r="AD209" s="41"/>
      <c r="AE209" s="41"/>
      <c r="AR209" s="218" t="s">
        <v>218</v>
      </c>
      <c r="AT209" s="218" t="s">
        <v>237</v>
      </c>
      <c r="AU209" s="218" t="s">
        <v>86</v>
      </c>
      <c r="AY209" s="19" t="s">
        <v>164</v>
      </c>
      <c r="BE209" s="219">
        <f>IF(N209="základní",J209,0)</f>
        <v>0</v>
      </c>
      <c r="BF209" s="219">
        <f>IF(N209="snížená",J209,0)</f>
        <v>0</v>
      </c>
      <c r="BG209" s="219">
        <f>IF(N209="zákl. přenesená",J209,0)</f>
        <v>0</v>
      </c>
      <c r="BH209" s="219">
        <f>IF(N209="sníž. přenesená",J209,0)</f>
        <v>0</v>
      </c>
      <c r="BI209" s="219">
        <f>IF(N209="nulová",J209,0)</f>
        <v>0</v>
      </c>
      <c r="BJ209" s="19" t="s">
        <v>84</v>
      </c>
      <c r="BK209" s="219">
        <f>ROUND(I209*H209,2)</f>
        <v>0</v>
      </c>
      <c r="BL209" s="19" t="s">
        <v>171</v>
      </c>
      <c r="BM209" s="218" t="s">
        <v>341</v>
      </c>
    </row>
    <row r="210" s="2" customFormat="1" ht="26.4" customHeight="1">
      <c r="A210" s="41"/>
      <c r="B210" s="42"/>
      <c r="C210" s="207" t="s">
        <v>342</v>
      </c>
      <c r="D210" s="207" t="s">
        <v>166</v>
      </c>
      <c r="E210" s="208" t="s">
        <v>343</v>
      </c>
      <c r="F210" s="209" t="s">
        <v>344</v>
      </c>
      <c r="G210" s="210" t="s">
        <v>345</v>
      </c>
      <c r="H210" s="211">
        <v>19.600000000000001</v>
      </c>
      <c r="I210" s="212"/>
      <c r="J210" s="213">
        <f>ROUND(I210*H210,2)</f>
        <v>0</v>
      </c>
      <c r="K210" s="209" t="s">
        <v>170</v>
      </c>
      <c r="L210" s="47"/>
      <c r="M210" s="214" t="s">
        <v>32</v>
      </c>
      <c r="N210" s="215" t="s">
        <v>47</v>
      </c>
      <c r="O210" s="87"/>
      <c r="P210" s="216">
        <f>O210*H210</f>
        <v>0</v>
      </c>
      <c r="Q210" s="216">
        <v>0</v>
      </c>
      <c r="R210" s="216">
        <f>Q210*H210</f>
        <v>0</v>
      </c>
      <c r="S210" s="216">
        <v>0</v>
      </c>
      <c r="T210" s="217">
        <f>S210*H210</f>
        <v>0</v>
      </c>
      <c r="U210" s="41"/>
      <c r="V210" s="41"/>
      <c r="W210" s="41"/>
      <c r="X210" s="41"/>
      <c r="Y210" s="41"/>
      <c r="Z210" s="41"/>
      <c r="AA210" s="41"/>
      <c r="AB210" s="41"/>
      <c r="AC210" s="41"/>
      <c r="AD210" s="41"/>
      <c r="AE210" s="41"/>
      <c r="AR210" s="218" t="s">
        <v>171</v>
      </c>
      <c r="AT210" s="218" t="s">
        <v>166</v>
      </c>
      <c r="AU210" s="218" t="s">
        <v>86</v>
      </c>
      <c r="AY210" s="19" t="s">
        <v>164</v>
      </c>
      <c r="BE210" s="219">
        <f>IF(N210="základní",J210,0)</f>
        <v>0</v>
      </c>
      <c r="BF210" s="219">
        <f>IF(N210="snížená",J210,0)</f>
        <v>0</v>
      </c>
      <c r="BG210" s="219">
        <f>IF(N210="zákl. přenesená",J210,0)</f>
        <v>0</v>
      </c>
      <c r="BH210" s="219">
        <f>IF(N210="sníž. přenesená",J210,0)</f>
        <v>0</v>
      </c>
      <c r="BI210" s="219">
        <f>IF(N210="nulová",J210,0)</f>
        <v>0</v>
      </c>
      <c r="BJ210" s="19" t="s">
        <v>84</v>
      </c>
      <c r="BK210" s="219">
        <f>ROUND(I210*H210,2)</f>
        <v>0</v>
      </c>
      <c r="BL210" s="19" t="s">
        <v>171</v>
      </c>
      <c r="BM210" s="218" t="s">
        <v>346</v>
      </c>
    </row>
    <row r="211" s="2" customFormat="1">
      <c r="A211" s="41"/>
      <c r="B211" s="42"/>
      <c r="C211" s="43"/>
      <c r="D211" s="220" t="s">
        <v>173</v>
      </c>
      <c r="E211" s="43"/>
      <c r="F211" s="221" t="s">
        <v>347</v>
      </c>
      <c r="G211" s="43"/>
      <c r="H211" s="43"/>
      <c r="I211" s="222"/>
      <c r="J211" s="43"/>
      <c r="K211" s="43"/>
      <c r="L211" s="47"/>
      <c r="M211" s="223"/>
      <c r="N211" s="224"/>
      <c r="O211" s="87"/>
      <c r="P211" s="87"/>
      <c r="Q211" s="87"/>
      <c r="R211" s="87"/>
      <c r="S211" s="87"/>
      <c r="T211" s="88"/>
      <c r="U211" s="41"/>
      <c r="V211" s="41"/>
      <c r="W211" s="41"/>
      <c r="X211" s="41"/>
      <c r="Y211" s="41"/>
      <c r="Z211" s="41"/>
      <c r="AA211" s="41"/>
      <c r="AB211" s="41"/>
      <c r="AC211" s="41"/>
      <c r="AD211" s="41"/>
      <c r="AE211" s="41"/>
      <c r="AT211" s="19" t="s">
        <v>173</v>
      </c>
      <c r="AU211" s="19" t="s">
        <v>86</v>
      </c>
    </row>
    <row r="212" s="13" customFormat="1">
      <c r="A212" s="13"/>
      <c r="B212" s="225"/>
      <c r="C212" s="226"/>
      <c r="D212" s="227" t="s">
        <v>179</v>
      </c>
      <c r="E212" s="228" t="s">
        <v>32</v>
      </c>
      <c r="F212" s="229" t="s">
        <v>348</v>
      </c>
      <c r="G212" s="226"/>
      <c r="H212" s="230">
        <v>15</v>
      </c>
      <c r="I212" s="231"/>
      <c r="J212" s="226"/>
      <c r="K212" s="226"/>
      <c r="L212" s="232"/>
      <c r="M212" s="233"/>
      <c r="N212" s="234"/>
      <c r="O212" s="234"/>
      <c r="P212" s="234"/>
      <c r="Q212" s="234"/>
      <c r="R212" s="234"/>
      <c r="S212" s="234"/>
      <c r="T212" s="235"/>
      <c r="U212" s="13"/>
      <c r="V212" s="13"/>
      <c r="W212" s="13"/>
      <c r="X212" s="13"/>
      <c r="Y212" s="13"/>
      <c r="Z212" s="13"/>
      <c r="AA212" s="13"/>
      <c r="AB212" s="13"/>
      <c r="AC212" s="13"/>
      <c r="AD212" s="13"/>
      <c r="AE212" s="13"/>
      <c r="AT212" s="236" t="s">
        <v>179</v>
      </c>
      <c r="AU212" s="236" t="s">
        <v>86</v>
      </c>
      <c r="AV212" s="13" t="s">
        <v>86</v>
      </c>
      <c r="AW212" s="13" t="s">
        <v>38</v>
      </c>
      <c r="AX212" s="13" t="s">
        <v>76</v>
      </c>
      <c r="AY212" s="236" t="s">
        <v>164</v>
      </c>
    </row>
    <row r="213" s="13" customFormat="1">
      <c r="A213" s="13"/>
      <c r="B213" s="225"/>
      <c r="C213" s="226"/>
      <c r="D213" s="227" t="s">
        <v>179</v>
      </c>
      <c r="E213" s="228" t="s">
        <v>32</v>
      </c>
      <c r="F213" s="229" t="s">
        <v>349</v>
      </c>
      <c r="G213" s="226"/>
      <c r="H213" s="230">
        <v>4.5999999999999996</v>
      </c>
      <c r="I213" s="231"/>
      <c r="J213" s="226"/>
      <c r="K213" s="226"/>
      <c r="L213" s="232"/>
      <c r="M213" s="233"/>
      <c r="N213" s="234"/>
      <c r="O213" s="234"/>
      <c r="P213" s="234"/>
      <c r="Q213" s="234"/>
      <c r="R213" s="234"/>
      <c r="S213" s="234"/>
      <c r="T213" s="235"/>
      <c r="U213" s="13"/>
      <c r="V213" s="13"/>
      <c r="W213" s="13"/>
      <c r="X213" s="13"/>
      <c r="Y213" s="13"/>
      <c r="Z213" s="13"/>
      <c r="AA213" s="13"/>
      <c r="AB213" s="13"/>
      <c r="AC213" s="13"/>
      <c r="AD213" s="13"/>
      <c r="AE213" s="13"/>
      <c r="AT213" s="236" t="s">
        <v>179</v>
      </c>
      <c r="AU213" s="236" t="s">
        <v>86</v>
      </c>
      <c r="AV213" s="13" t="s">
        <v>86</v>
      </c>
      <c r="AW213" s="13" t="s">
        <v>38</v>
      </c>
      <c r="AX213" s="13" t="s">
        <v>76</v>
      </c>
      <c r="AY213" s="236" t="s">
        <v>164</v>
      </c>
    </row>
    <row r="214" s="14" customFormat="1">
      <c r="A214" s="14"/>
      <c r="B214" s="237"/>
      <c r="C214" s="238"/>
      <c r="D214" s="227" t="s">
        <v>179</v>
      </c>
      <c r="E214" s="239" t="s">
        <v>32</v>
      </c>
      <c r="F214" s="240" t="s">
        <v>181</v>
      </c>
      <c r="G214" s="238"/>
      <c r="H214" s="241">
        <v>19.600000000000001</v>
      </c>
      <c r="I214" s="242"/>
      <c r="J214" s="238"/>
      <c r="K214" s="238"/>
      <c r="L214" s="243"/>
      <c r="M214" s="244"/>
      <c r="N214" s="245"/>
      <c r="O214" s="245"/>
      <c r="P214" s="245"/>
      <c r="Q214" s="245"/>
      <c r="R214" s="245"/>
      <c r="S214" s="245"/>
      <c r="T214" s="246"/>
      <c r="U214" s="14"/>
      <c r="V214" s="14"/>
      <c r="W214" s="14"/>
      <c r="X214" s="14"/>
      <c r="Y214" s="14"/>
      <c r="Z214" s="14"/>
      <c r="AA214" s="14"/>
      <c r="AB214" s="14"/>
      <c r="AC214" s="14"/>
      <c r="AD214" s="14"/>
      <c r="AE214" s="14"/>
      <c r="AT214" s="247" t="s">
        <v>179</v>
      </c>
      <c r="AU214" s="247" t="s">
        <v>86</v>
      </c>
      <c r="AV214" s="14" t="s">
        <v>171</v>
      </c>
      <c r="AW214" s="14" t="s">
        <v>38</v>
      </c>
      <c r="AX214" s="14" t="s">
        <v>84</v>
      </c>
      <c r="AY214" s="247" t="s">
        <v>164</v>
      </c>
    </row>
    <row r="215" s="2" customFormat="1" ht="24" customHeight="1">
      <c r="A215" s="41"/>
      <c r="B215" s="42"/>
      <c r="C215" s="258" t="s">
        <v>350</v>
      </c>
      <c r="D215" s="258" t="s">
        <v>237</v>
      </c>
      <c r="E215" s="259" t="s">
        <v>351</v>
      </c>
      <c r="F215" s="260" t="s">
        <v>352</v>
      </c>
      <c r="G215" s="261" t="s">
        <v>345</v>
      </c>
      <c r="H215" s="262">
        <v>22</v>
      </c>
      <c r="I215" s="263"/>
      <c r="J215" s="264">
        <f>ROUND(I215*H215,2)</f>
        <v>0</v>
      </c>
      <c r="K215" s="260" t="s">
        <v>170</v>
      </c>
      <c r="L215" s="265"/>
      <c r="M215" s="266" t="s">
        <v>32</v>
      </c>
      <c r="N215" s="267" t="s">
        <v>47</v>
      </c>
      <c r="O215" s="87"/>
      <c r="P215" s="216">
        <f>O215*H215</f>
        <v>0</v>
      </c>
      <c r="Q215" s="216">
        <v>0.0018</v>
      </c>
      <c r="R215" s="216">
        <f>Q215*H215</f>
        <v>0.039599999999999996</v>
      </c>
      <c r="S215" s="216">
        <v>0</v>
      </c>
      <c r="T215" s="217">
        <f>S215*H215</f>
        <v>0</v>
      </c>
      <c r="U215" s="41"/>
      <c r="V215" s="41"/>
      <c r="W215" s="41"/>
      <c r="X215" s="41"/>
      <c r="Y215" s="41"/>
      <c r="Z215" s="41"/>
      <c r="AA215" s="41"/>
      <c r="AB215" s="41"/>
      <c r="AC215" s="41"/>
      <c r="AD215" s="41"/>
      <c r="AE215" s="41"/>
      <c r="AR215" s="218" t="s">
        <v>218</v>
      </c>
      <c r="AT215" s="218" t="s">
        <v>237</v>
      </c>
      <c r="AU215" s="218" t="s">
        <v>86</v>
      </c>
      <c r="AY215" s="19" t="s">
        <v>164</v>
      </c>
      <c r="BE215" s="219">
        <f>IF(N215="základní",J215,0)</f>
        <v>0</v>
      </c>
      <c r="BF215" s="219">
        <f>IF(N215="snížená",J215,0)</f>
        <v>0</v>
      </c>
      <c r="BG215" s="219">
        <f>IF(N215="zákl. přenesená",J215,0)</f>
        <v>0</v>
      </c>
      <c r="BH215" s="219">
        <f>IF(N215="sníž. přenesená",J215,0)</f>
        <v>0</v>
      </c>
      <c r="BI215" s="219">
        <f>IF(N215="nulová",J215,0)</f>
        <v>0</v>
      </c>
      <c r="BJ215" s="19" t="s">
        <v>84</v>
      </c>
      <c r="BK215" s="219">
        <f>ROUND(I215*H215,2)</f>
        <v>0</v>
      </c>
      <c r="BL215" s="19" t="s">
        <v>171</v>
      </c>
      <c r="BM215" s="218" t="s">
        <v>353</v>
      </c>
    </row>
    <row r="216" s="2" customFormat="1" ht="16.5" customHeight="1">
      <c r="A216" s="41"/>
      <c r="B216" s="42"/>
      <c r="C216" s="207" t="s">
        <v>354</v>
      </c>
      <c r="D216" s="207" t="s">
        <v>166</v>
      </c>
      <c r="E216" s="208" t="s">
        <v>355</v>
      </c>
      <c r="F216" s="209" t="s">
        <v>356</v>
      </c>
      <c r="G216" s="210" t="s">
        <v>335</v>
      </c>
      <c r="H216" s="211">
        <v>18</v>
      </c>
      <c r="I216" s="212"/>
      <c r="J216" s="213">
        <f>ROUND(I216*H216,2)</f>
        <v>0</v>
      </c>
      <c r="K216" s="209" t="s">
        <v>32</v>
      </c>
      <c r="L216" s="47"/>
      <c r="M216" s="214" t="s">
        <v>32</v>
      </c>
      <c r="N216" s="215" t="s">
        <v>47</v>
      </c>
      <c r="O216" s="87"/>
      <c r="P216" s="216">
        <f>O216*H216</f>
        <v>0</v>
      </c>
      <c r="Q216" s="216">
        <v>0</v>
      </c>
      <c r="R216" s="216">
        <f>Q216*H216</f>
        <v>0</v>
      </c>
      <c r="S216" s="216">
        <v>0</v>
      </c>
      <c r="T216" s="217">
        <f>S216*H216</f>
        <v>0</v>
      </c>
      <c r="U216" s="41"/>
      <c r="V216" s="41"/>
      <c r="W216" s="41"/>
      <c r="X216" s="41"/>
      <c r="Y216" s="41"/>
      <c r="Z216" s="41"/>
      <c r="AA216" s="41"/>
      <c r="AB216" s="41"/>
      <c r="AC216" s="41"/>
      <c r="AD216" s="41"/>
      <c r="AE216" s="41"/>
      <c r="AR216" s="218" t="s">
        <v>171</v>
      </c>
      <c r="AT216" s="218" t="s">
        <v>166</v>
      </c>
      <c r="AU216" s="218" t="s">
        <v>86</v>
      </c>
      <c r="AY216" s="19" t="s">
        <v>164</v>
      </c>
      <c r="BE216" s="219">
        <f>IF(N216="základní",J216,0)</f>
        <v>0</v>
      </c>
      <c r="BF216" s="219">
        <f>IF(N216="snížená",J216,0)</f>
        <v>0</v>
      </c>
      <c r="BG216" s="219">
        <f>IF(N216="zákl. přenesená",J216,0)</f>
        <v>0</v>
      </c>
      <c r="BH216" s="219">
        <f>IF(N216="sníž. přenesená",J216,0)</f>
        <v>0</v>
      </c>
      <c r="BI216" s="219">
        <f>IF(N216="nulová",J216,0)</f>
        <v>0</v>
      </c>
      <c r="BJ216" s="19" t="s">
        <v>84</v>
      </c>
      <c r="BK216" s="219">
        <f>ROUND(I216*H216,2)</f>
        <v>0</v>
      </c>
      <c r="BL216" s="19" t="s">
        <v>171</v>
      </c>
      <c r="BM216" s="218" t="s">
        <v>357</v>
      </c>
    </row>
    <row r="217" s="2" customFormat="1" ht="24" customHeight="1">
      <c r="A217" s="41"/>
      <c r="B217" s="42"/>
      <c r="C217" s="207" t="s">
        <v>358</v>
      </c>
      <c r="D217" s="207" t="s">
        <v>166</v>
      </c>
      <c r="E217" s="208" t="s">
        <v>359</v>
      </c>
      <c r="F217" s="209" t="s">
        <v>360</v>
      </c>
      <c r="G217" s="210" t="s">
        <v>345</v>
      </c>
      <c r="H217" s="211">
        <v>12</v>
      </c>
      <c r="I217" s="212"/>
      <c r="J217" s="213">
        <f>ROUND(I217*H217,2)</f>
        <v>0</v>
      </c>
      <c r="K217" s="209" t="s">
        <v>170</v>
      </c>
      <c r="L217" s="47"/>
      <c r="M217" s="214" t="s">
        <v>32</v>
      </c>
      <c r="N217" s="215" t="s">
        <v>47</v>
      </c>
      <c r="O217" s="87"/>
      <c r="P217" s="216">
        <f>O217*H217</f>
        <v>0</v>
      </c>
      <c r="Q217" s="216">
        <v>0.00044999999999999999</v>
      </c>
      <c r="R217" s="216">
        <f>Q217*H217</f>
        <v>0.0054000000000000003</v>
      </c>
      <c r="S217" s="216">
        <v>0</v>
      </c>
      <c r="T217" s="217">
        <f>S217*H217</f>
        <v>0</v>
      </c>
      <c r="U217" s="41"/>
      <c r="V217" s="41"/>
      <c r="W217" s="41"/>
      <c r="X217" s="41"/>
      <c r="Y217" s="41"/>
      <c r="Z217" s="41"/>
      <c r="AA217" s="41"/>
      <c r="AB217" s="41"/>
      <c r="AC217" s="41"/>
      <c r="AD217" s="41"/>
      <c r="AE217" s="41"/>
      <c r="AR217" s="218" t="s">
        <v>171</v>
      </c>
      <c r="AT217" s="218" t="s">
        <v>166</v>
      </c>
      <c r="AU217" s="218" t="s">
        <v>86</v>
      </c>
      <c r="AY217" s="19" t="s">
        <v>164</v>
      </c>
      <c r="BE217" s="219">
        <f>IF(N217="základní",J217,0)</f>
        <v>0</v>
      </c>
      <c r="BF217" s="219">
        <f>IF(N217="snížená",J217,0)</f>
        <v>0</v>
      </c>
      <c r="BG217" s="219">
        <f>IF(N217="zákl. přenesená",J217,0)</f>
        <v>0</v>
      </c>
      <c r="BH217" s="219">
        <f>IF(N217="sníž. přenesená",J217,0)</f>
        <v>0</v>
      </c>
      <c r="BI217" s="219">
        <f>IF(N217="nulová",J217,0)</f>
        <v>0</v>
      </c>
      <c r="BJ217" s="19" t="s">
        <v>84</v>
      </c>
      <c r="BK217" s="219">
        <f>ROUND(I217*H217,2)</f>
        <v>0</v>
      </c>
      <c r="BL217" s="19" t="s">
        <v>171</v>
      </c>
      <c r="BM217" s="218" t="s">
        <v>361</v>
      </c>
    </row>
    <row r="218" s="2" customFormat="1">
      <c r="A218" s="41"/>
      <c r="B218" s="42"/>
      <c r="C218" s="43"/>
      <c r="D218" s="220" t="s">
        <v>173</v>
      </c>
      <c r="E218" s="43"/>
      <c r="F218" s="221" t="s">
        <v>362</v>
      </c>
      <c r="G218" s="43"/>
      <c r="H218" s="43"/>
      <c r="I218" s="222"/>
      <c r="J218" s="43"/>
      <c r="K218" s="43"/>
      <c r="L218" s="47"/>
      <c r="M218" s="223"/>
      <c r="N218" s="224"/>
      <c r="O218" s="87"/>
      <c r="P218" s="87"/>
      <c r="Q218" s="87"/>
      <c r="R218" s="87"/>
      <c r="S218" s="87"/>
      <c r="T218" s="88"/>
      <c r="U218" s="41"/>
      <c r="V218" s="41"/>
      <c r="W218" s="41"/>
      <c r="X218" s="41"/>
      <c r="Y218" s="41"/>
      <c r="Z218" s="41"/>
      <c r="AA218" s="41"/>
      <c r="AB218" s="41"/>
      <c r="AC218" s="41"/>
      <c r="AD218" s="41"/>
      <c r="AE218" s="41"/>
      <c r="AT218" s="19" t="s">
        <v>173</v>
      </c>
      <c r="AU218" s="19" t="s">
        <v>86</v>
      </c>
    </row>
    <row r="219" s="13" customFormat="1">
      <c r="A219" s="13"/>
      <c r="B219" s="225"/>
      <c r="C219" s="226"/>
      <c r="D219" s="227" t="s">
        <v>179</v>
      </c>
      <c r="E219" s="228" t="s">
        <v>32</v>
      </c>
      <c r="F219" s="229" t="s">
        <v>363</v>
      </c>
      <c r="G219" s="226"/>
      <c r="H219" s="230">
        <v>12</v>
      </c>
      <c r="I219" s="231"/>
      <c r="J219" s="226"/>
      <c r="K219" s="226"/>
      <c r="L219" s="232"/>
      <c r="M219" s="233"/>
      <c r="N219" s="234"/>
      <c r="O219" s="234"/>
      <c r="P219" s="234"/>
      <c r="Q219" s="234"/>
      <c r="R219" s="234"/>
      <c r="S219" s="234"/>
      <c r="T219" s="235"/>
      <c r="U219" s="13"/>
      <c r="V219" s="13"/>
      <c r="W219" s="13"/>
      <c r="X219" s="13"/>
      <c r="Y219" s="13"/>
      <c r="Z219" s="13"/>
      <c r="AA219" s="13"/>
      <c r="AB219" s="13"/>
      <c r="AC219" s="13"/>
      <c r="AD219" s="13"/>
      <c r="AE219" s="13"/>
      <c r="AT219" s="236" t="s">
        <v>179</v>
      </c>
      <c r="AU219" s="236" t="s">
        <v>86</v>
      </c>
      <c r="AV219" s="13" t="s">
        <v>86</v>
      </c>
      <c r="AW219" s="13" t="s">
        <v>38</v>
      </c>
      <c r="AX219" s="13" t="s">
        <v>84</v>
      </c>
      <c r="AY219" s="236" t="s">
        <v>164</v>
      </c>
    </row>
    <row r="220" s="12" customFormat="1" ht="22.8" customHeight="1">
      <c r="A220" s="12"/>
      <c r="B220" s="191"/>
      <c r="C220" s="192"/>
      <c r="D220" s="193" t="s">
        <v>75</v>
      </c>
      <c r="E220" s="205" t="s">
        <v>171</v>
      </c>
      <c r="F220" s="205" t="s">
        <v>364</v>
      </c>
      <c r="G220" s="192"/>
      <c r="H220" s="192"/>
      <c r="I220" s="195"/>
      <c r="J220" s="206">
        <f>BK220</f>
        <v>0</v>
      </c>
      <c r="K220" s="192"/>
      <c r="L220" s="197"/>
      <c r="M220" s="198"/>
      <c r="N220" s="199"/>
      <c r="O220" s="199"/>
      <c r="P220" s="200">
        <f>SUM(P221:P228)</f>
        <v>0</v>
      </c>
      <c r="Q220" s="199"/>
      <c r="R220" s="200">
        <f>SUM(R221:R228)</f>
        <v>0.043500000000000004</v>
      </c>
      <c r="S220" s="199"/>
      <c r="T220" s="201">
        <f>SUM(T221:T228)</f>
        <v>0</v>
      </c>
      <c r="U220" s="12"/>
      <c r="V220" s="12"/>
      <c r="W220" s="12"/>
      <c r="X220" s="12"/>
      <c r="Y220" s="12"/>
      <c r="Z220" s="12"/>
      <c r="AA220" s="12"/>
      <c r="AB220" s="12"/>
      <c r="AC220" s="12"/>
      <c r="AD220" s="12"/>
      <c r="AE220" s="12"/>
      <c r="AR220" s="202" t="s">
        <v>84</v>
      </c>
      <c r="AT220" s="203" t="s">
        <v>75</v>
      </c>
      <c r="AU220" s="203" t="s">
        <v>84</v>
      </c>
      <c r="AY220" s="202" t="s">
        <v>164</v>
      </c>
      <c r="BK220" s="204">
        <f>SUM(BK221:BK228)</f>
        <v>0</v>
      </c>
    </row>
    <row r="221" s="2" customFormat="1" ht="40.8" customHeight="1">
      <c r="A221" s="41"/>
      <c r="B221" s="42"/>
      <c r="C221" s="207" t="s">
        <v>365</v>
      </c>
      <c r="D221" s="207" t="s">
        <v>166</v>
      </c>
      <c r="E221" s="208" t="s">
        <v>366</v>
      </c>
      <c r="F221" s="209" t="s">
        <v>367</v>
      </c>
      <c r="G221" s="210" t="s">
        <v>335</v>
      </c>
      <c r="H221" s="211">
        <v>3</v>
      </c>
      <c r="I221" s="212"/>
      <c r="J221" s="213">
        <f>ROUND(I221*H221,2)</f>
        <v>0</v>
      </c>
      <c r="K221" s="209" t="s">
        <v>170</v>
      </c>
      <c r="L221" s="47"/>
      <c r="M221" s="214" t="s">
        <v>32</v>
      </c>
      <c r="N221" s="215" t="s">
        <v>47</v>
      </c>
      <c r="O221" s="87"/>
      <c r="P221" s="216">
        <f>O221*H221</f>
        <v>0</v>
      </c>
      <c r="Q221" s="216">
        <v>0.012500000000000001</v>
      </c>
      <c r="R221" s="216">
        <f>Q221*H221</f>
        <v>0.037500000000000006</v>
      </c>
      <c r="S221" s="216">
        <v>0</v>
      </c>
      <c r="T221" s="217">
        <f>S221*H221</f>
        <v>0</v>
      </c>
      <c r="U221" s="41"/>
      <c r="V221" s="41"/>
      <c r="W221" s="41"/>
      <c r="X221" s="41"/>
      <c r="Y221" s="41"/>
      <c r="Z221" s="41"/>
      <c r="AA221" s="41"/>
      <c r="AB221" s="41"/>
      <c r="AC221" s="41"/>
      <c r="AD221" s="41"/>
      <c r="AE221" s="41"/>
      <c r="AR221" s="218" t="s">
        <v>171</v>
      </c>
      <c r="AT221" s="218" t="s">
        <v>166</v>
      </c>
      <c r="AU221" s="218" t="s">
        <v>86</v>
      </c>
      <c r="AY221" s="19" t="s">
        <v>164</v>
      </c>
      <c r="BE221" s="219">
        <f>IF(N221="základní",J221,0)</f>
        <v>0</v>
      </c>
      <c r="BF221" s="219">
        <f>IF(N221="snížená",J221,0)</f>
        <v>0</v>
      </c>
      <c r="BG221" s="219">
        <f>IF(N221="zákl. přenesená",J221,0)</f>
        <v>0</v>
      </c>
      <c r="BH221" s="219">
        <f>IF(N221="sníž. přenesená",J221,0)</f>
        <v>0</v>
      </c>
      <c r="BI221" s="219">
        <f>IF(N221="nulová",J221,0)</f>
        <v>0</v>
      </c>
      <c r="BJ221" s="19" t="s">
        <v>84</v>
      </c>
      <c r="BK221" s="219">
        <f>ROUND(I221*H221,2)</f>
        <v>0</v>
      </c>
      <c r="BL221" s="19" t="s">
        <v>171</v>
      </c>
      <c r="BM221" s="218" t="s">
        <v>368</v>
      </c>
    </row>
    <row r="222" s="2" customFormat="1">
      <c r="A222" s="41"/>
      <c r="B222" s="42"/>
      <c r="C222" s="43"/>
      <c r="D222" s="220" t="s">
        <v>173</v>
      </c>
      <c r="E222" s="43"/>
      <c r="F222" s="221" t="s">
        <v>369</v>
      </c>
      <c r="G222" s="43"/>
      <c r="H222" s="43"/>
      <c r="I222" s="222"/>
      <c r="J222" s="43"/>
      <c r="K222" s="43"/>
      <c r="L222" s="47"/>
      <c r="M222" s="223"/>
      <c r="N222" s="224"/>
      <c r="O222" s="87"/>
      <c r="P222" s="87"/>
      <c r="Q222" s="87"/>
      <c r="R222" s="87"/>
      <c r="S222" s="87"/>
      <c r="T222" s="88"/>
      <c r="U222" s="41"/>
      <c r="V222" s="41"/>
      <c r="W222" s="41"/>
      <c r="X222" s="41"/>
      <c r="Y222" s="41"/>
      <c r="Z222" s="41"/>
      <c r="AA222" s="41"/>
      <c r="AB222" s="41"/>
      <c r="AC222" s="41"/>
      <c r="AD222" s="41"/>
      <c r="AE222" s="41"/>
      <c r="AT222" s="19" t="s">
        <v>173</v>
      </c>
      <c r="AU222" s="19" t="s">
        <v>86</v>
      </c>
    </row>
    <row r="223" s="2" customFormat="1" ht="40.8" customHeight="1">
      <c r="A223" s="41"/>
      <c r="B223" s="42"/>
      <c r="C223" s="207" t="s">
        <v>370</v>
      </c>
      <c r="D223" s="207" t="s">
        <v>166</v>
      </c>
      <c r="E223" s="208" t="s">
        <v>371</v>
      </c>
      <c r="F223" s="209" t="s">
        <v>372</v>
      </c>
      <c r="G223" s="210" t="s">
        <v>169</v>
      </c>
      <c r="H223" s="211">
        <v>4</v>
      </c>
      <c r="I223" s="212"/>
      <c r="J223" s="213">
        <f>ROUND(I223*H223,2)</f>
        <v>0</v>
      </c>
      <c r="K223" s="209" t="s">
        <v>170</v>
      </c>
      <c r="L223" s="47"/>
      <c r="M223" s="214" t="s">
        <v>32</v>
      </c>
      <c r="N223" s="215" t="s">
        <v>47</v>
      </c>
      <c r="O223" s="87"/>
      <c r="P223" s="216">
        <f>O223*H223</f>
        <v>0</v>
      </c>
      <c r="Q223" s="216">
        <v>0.0015</v>
      </c>
      <c r="R223" s="216">
        <f>Q223*H223</f>
        <v>0.0060000000000000001</v>
      </c>
      <c r="S223" s="216">
        <v>0</v>
      </c>
      <c r="T223" s="217">
        <f>S223*H223</f>
        <v>0</v>
      </c>
      <c r="U223" s="41"/>
      <c r="V223" s="41"/>
      <c r="W223" s="41"/>
      <c r="X223" s="41"/>
      <c r="Y223" s="41"/>
      <c r="Z223" s="41"/>
      <c r="AA223" s="41"/>
      <c r="AB223" s="41"/>
      <c r="AC223" s="41"/>
      <c r="AD223" s="41"/>
      <c r="AE223" s="41"/>
      <c r="AR223" s="218" t="s">
        <v>171</v>
      </c>
      <c r="AT223" s="218" t="s">
        <v>166</v>
      </c>
      <c r="AU223" s="218" t="s">
        <v>86</v>
      </c>
      <c r="AY223" s="19" t="s">
        <v>164</v>
      </c>
      <c r="BE223" s="219">
        <f>IF(N223="základní",J223,0)</f>
        <v>0</v>
      </c>
      <c r="BF223" s="219">
        <f>IF(N223="snížená",J223,0)</f>
        <v>0</v>
      </c>
      <c r="BG223" s="219">
        <f>IF(N223="zákl. přenesená",J223,0)</f>
        <v>0</v>
      </c>
      <c r="BH223" s="219">
        <f>IF(N223="sníž. přenesená",J223,0)</f>
        <v>0</v>
      </c>
      <c r="BI223" s="219">
        <f>IF(N223="nulová",J223,0)</f>
        <v>0</v>
      </c>
      <c r="BJ223" s="19" t="s">
        <v>84</v>
      </c>
      <c r="BK223" s="219">
        <f>ROUND(I223*H223,2)</f>
        <v>0</v>
      </c>
      <c r="BL223" s="19" t="s">
        <v>171</v>
      </c>
      <c r="BM223" s="218" t="s">
        <v>373</v>
      </c>
    </row>
    <row r="224" s="2" customFormat="1">
      <c r="A224" s="41"/>
      <c r="B224" s="42"/>
      <c r="C224" s="43"/>
      <c r="D224" s="220" t="s">
        <v>173</v>
      </c>
      <c r="E224" s="43"/>
      <c r="F224" s="221" t="s">
        <v>374</v>
      </c>
      <c r="G224" s="43"/>
      <c r="H224" s="43"/>
      <c r="I224" s="222"/>
      <c r="J224" s="43"/>
      <c r="K224" s="43"/>
      <c r="L224" s="47"/>
      <c r="M224" s="223"/>
      <c r="N224" s="224"/>
      <c r="O224" s="87"/>
      <c r="P224" s="87"/>
      <c r="Q224" s="87"/>
      <c r="R224" s="87"/>
      <c r="S224" s="87"/>
      <c r="T224" s="88"/>
      <c r="U224" s="41"/>
      <c r="V224" s="41"/>
      <c r="W224" s="41"/>
      <c r="X224" s="41"/>
      <c r="Y224" s="41"/>
      <c r="Z224" s="41"/>
      <c r="AA224" s="41"/>
      <c r="AB224" s="41"/>
      <c r="AC224" s="41"/>
      <c r="AD224" s="41"/>
      <c r="AE224" s="41"/>
      <c r="AT224" s="19" t="s">
        <v>173</v>
      </c>
      <c r="AU224" s="19" t="s">
        <v>86</v>
      </c>
    </row>
    <row r="225" s="13" customFormat="1">
      <c r="A225" s="13"/>
      <c r="B225" s="225"/>
      <c r="C225" s="226"/>
      <c r="D225" s="227" t="s">
        <v>179</v>
      </c>
      <c r="E225" s="228" t="s">
        <v>32</v>
      </c>
      <c r="F225" s="229" t="s">
        <v>375</v>
      </c>
      <c r="G225" s="226"/>
      <c r="H225" s="230">
        <v>4</v>
      </c>
      <c r="I225" s="231"/>
      <c r="J225" s="226"/>
      <c r="K225" s="226"/>
      <c r="L225" s="232"/>
      <c r="M225" s="233"/>
      <c r="N225" s="234"/>
      <c r="O225" s="234"/>
      <c r="P225" s="234"/>
      <c r="Q225" s="234"/>
      <c r="R225" s="234"/>
      <c r="S225" s="234"/>
      <c r="T225" s="235"/>
      <c r="U225" s="13"/>
      <c r="V225" s="13"/>
      <c r="W225" s="13"/>
      <c r="X225" s="13"/>
      <c r="Y225" s="13"/>
      <c r="Z225" s="13"/>
      <c r="AA225" s="13"/>
      <c r="AB225" s="13"/>
      <c r="AC225" s="13"/>
      <c r="AD225" s="13"/>
      <c r="AE225" s="13"/>
      <c r="AT225" s="236" t="s">
        <v>179</v>
      </c>
      <c r="AU225" s="236" t="s">
        <v>86</v>
      </c>
      <c r="AV225" s="13" t="s">
        <v>86</v>
      </c>
      <c r="AW225" s="13" t="s">
        <v>38</v>
      </c>
      <c r="AX225" s="13" t="s">
        <v>84</v>
      </c>
      <c r="AY225" s="236" t="s">
        <v>164</v>
      </c>
    </row>
    <row r="226" s="2" customFormat="1" ht="48" customHeight="1">
      <c r="A226" s="41"/>
      <c r="B226" s="42"/>
      <c r="C226" s="207" t="s">
        <v>376</v>
      </c>
      <c r="D226" s="207" t="s">
        <v>166</v>
      </c>
      <c r="E226" s="208" t="s">
        <v>377</v>
      </c>
      <c r="F226" s="209" t="s">
        <v>378</v>
      </c>
      <c r="G226" s="210" t="s">
        <v>169</v>
      </c>
      <c r="H226" s="211">
        <v>4</v>
      </c>
      <c r="I226" s="212"/>
      <c r="J226" s="213">
        <f>ROUND(I226*H226,2)</f>
        <v>0</v>
      </c>
      <c r="K226" s="209" t="s">
        <v>170</v>
      </c>
      <c r="L226" s="47"/>
      <c r="M226" s="214" t="s">
        <v>32</v>
      </c>
      <c r="N226" s="215" t="s">
        <v>47</v>
      </c>
      <c r="O226" s="87"/>
      <c r="P226" s="216">
        <f>O226*H226</f>
        <v>0</v>
      </c>
      <c r="Q226" s="216">
        <v>0</v>
      </c>
      <c r="R226" s="216">
        <f>Q226*H226</f>
        <v>0</v>
      </c>
      <c r="S226" s="216">
        <v>0</v>
      </c>
      <c r="T226" s="217">
        <f>S226*H226</f>
        <v>0</v>
      </c>
      <c r="U226" s="41"/>
      <c r="V226" s="41"/>
      <c r="W226" s="41"/>
      <c r="X226" s="41"/>
      <c r="Y226" s="41"/>
      <c r="Z226" s="41"/>
      <c r="AA226" s="41"/>
      <c r="AB226" s="41"/>
      <c r="AC226" s="41"/>
      <c r="AD226" s="41"/>
      <c r="AE226" s="41"/>
      <c r="AR226" s="218" t="s">
        <v>171</v>
      </c>
      <c r="AT226" s="218" t="s">
        <v>166</v>
      </c>
      <c r="AU226" s="218" t="s">
        <v>86</v>
      </c>
      <c r="AY226" s="19" t="s">
        <v>164</v>
      </c>
      <c r="BE226" s="219">
        <f>IF(N226="základní",J226,0)</f>
        <v>0</v>
      </c>
      <c r="BF226" s="219">
        <f>IF(N226="snížená",J226,0)</f>
        <v>0</v>
      </c>
      <c r="BG226" s="219">
        <f>IF(N226="zákl. přenesená",J226,0)</f>
        <v>0</v>
      </c>
      <c r="BH226" s="219">
        <f>IF(N226="sníž. přenesená",J226,0)</f>
        <v>0</v>
      </c>
      <c r="BI226" s="219">
        <f>IF(N226="nulová",J226,0)</f>
        <v>0</v>
      </c>
      <c r="BJ226" s="19" t="s">
        <v>84</v>
      </c>
      <c r="BK226" s="219">
        <f>ROUND(I226*H226,2)</f>
        <v>0</v>
      </c>
      <c r="BL226" s="19" t="s">
        <v>171</v>
      </c>
      <c r="BM226" s="218" t="s">
        <v>379</v>
      </c>
    </row>
    <row r="227" s="2" customFormat="1">
      <c r="A227" s="41"/>
      <c r="B227" s="42"/>
      <c r="C227" s="43"/>
      <c r="D227" s="220" t="s">
        <v>173</v>
      </c>
      <c r="E227" s="43"/>
      <c r="F227" s="221" t="s">
        <v>380</v>
      </c>
      <c r="G227" s="43"/>
      <c r="H227" s="43"/>
      <c r="I227" s="222"/>
      <c r="J227" s="43"/>
      <c r="K227" s="43"/>
      <c r="L227" s="47"/>
      <c r="M227" s="223"/>
      <c r="N227" s="224"/>
      <c r="O227" s="87"/>
      <c r="P227" s="87"/>
      <c r="Q227" s="87"/>
      <c r="R227" s="87"/>
      <c r="S227" s="87"/>
      <c r="T227" s="88"/>
      <c r="U227" s="41"/>
      <c r="V227" s="41"/>
      <c r="W227" s="41"/>
      <c r="X227" s="41"/>
      <c r="Y227" s="41"/>
      <c r="Z227" s="41"/>
      <c r="AA227" s="41"/>
      <c r="AB227" s="41"/>
      <c r="AC227" s="41"/>
      <c r="AD227" s="41"/>
      <c r="AE227" s="41"/>
      <c r="AT227" s="19" t="s">
        <v>173</v>
      </c>
      <c r="AU227" s="19" t="s">
        <v>86</v>
      </c>
    </row>
    <row r="228" s="13" customFormat="1">
      <c r="A228" s="13"/>
      <c r="B228" s="225"/>
      <c r="C228" s="226"/>
      <c r="D228" s="227" t="s">
        <v>179</v>
      </c>
      <c r="E228" s="228" t="s">
        <v>32</v>
      </c>
      <c r="F228" s="229" t="s">
        <v>381</v>
      </c>
      <c r="G228" s="226"/>
      <c r="H228" s="230">
        <v>4</v>
      </c>
      <c r="I228" s="231"/>
      <c r="J228" s="226"/>
      <c r="K228" s="226"/>
      <c r="L228" s="232"/>
      <c r="M228" s="233"/>
      <c r="N228" s="234"/>
      <c r="O228" s="234"/>
      <c r="P228" s="234"/>
      <c r="Q228" s="234"/>
      <c r="R228" s="234"/>
      <c r="S228" s="234"/>
      <c r="T228" s="235"/>
      <c r="U228" s="13"/>
      <c r="V228" s="13"/>
      <c r="W228" s="13"/>
      <c r="X228" s="13"/>
      <c r="Y228" s="13"/>
      <c r="Z228" s="13"/>
      <c r="AA228" s="13"/>
      <c r="AB228" s="13"/>
      <c r="AC228" s="13"/>
      <c r="AD228" s="13"/>
      <c r="AE228" s="13"/>
      <c r="AT228" s="236" t="s">
        <v>179</v>
      </c>
      <c r="AU228" s="236" t="s">
        <v>86</v>
      </c>
      <c r="AV228" s="13" t="s">
        <v>86</v>
      </c>
      <c r="AW228" s="13" t="s">
        <v>38</v>
      </c>
      <c r="AX228" s="13" t="s">
        <v>84</v>
      </c>
      <c r="AY228" s="236" t="s">
        <v>164</v>
      </c>
    </row>
    <row r="229" s="12" customFormat="1" ht="22.8" customHeight="1">
      <c r="A229" s="12"/>
      <c r="B229" s="191"/>
      <c r="C229" s="192"/>
      <c r="D229" s="193" t="s">
        <v>75</v>
      </c>
      <c r="E229" s="205" t="s">
        <v>195</v>
      </c>
      <c r="F229" s="205" t="s">
        <v>382</v>
      </c>
      <c r="G229" s="192"/>
      <c r="H229" s="192"/>
      <c r="I229" s="195"/>
      <c r="J229" s="206">
        <f>BK229</f>
        <v>0</v>
      </c>
      <c r="K229" s="192"/>
      <c r="L229" s="197"/>
      <c r="M229" s="198"/>
      <c r="N229" s="199"/>
      <c r="O229" s="199"/>
      <c r="P229" s="200">
        <f>SUM(P230:P233)</f>
        <v>0</v>
      </c>
      <c r="Q229" s="199"/>
      <c r="R229" s="200">
        <f>SUM(R230:R233)</f>
        <v>0.0010499999999999999</v>
      </c>
      <c r="S229" s="199"/>
      <c r="T229" s="201">
        <f>SUM(T230:T233)</f>
        <v>0</v>
      </c>
      <c r="U229" s="12"/>
      <c r="V229" s="12"/>
      <c r="W229" s="12"/>
      <c r="X229" s="12"/>
      <c r="Y229" s="12"/>
      <c r="Z229" s="12"/>
      <c r="AA229" s="12"/>
      <c r="AB229" s="12"/>
      <c r="AC229" s="12"/>
      <c r="AD229" s="12"/>
      <c r="AE229" s="12"/>
      <c r="AR229" s="202" t="s">
        <v>84</v>
      </c>
      <c r="AT229" s="203" t="s">
        <v>75</v>
      </c>
      <c r="AU229" s="203" t="s">
        <v>84</v>
      </c>
      <c r="AY229" s="202" t="s">
        <v>164</v>
      </c>
      <c r="BK229" s="204">
        <f>SUM(BK230:BK233)</f>
        <v>0</v>
      </c>
    </row>
    <row r="230" s="2" customFormat="1" ht="36" customHeight="1">
      <c r="A230" s="41"/>
      <c r="B230" s="42"/>
      <c r="C230" s="207" t="s">
        <v>383</v>
      </c>
      <c r="D230" s="207" t="s">
        <v>166</v>
      </c>
      <c r="E230" s="208" t="s">
        <v>384</v>
      </c>
      <c r="F230" s="209" t="s">
        <v>385</v>
      </c>
      <c r="G230" s="210" t="s">
        <v>345</v>
      </c>
      <c r="H230" s="211">
        <v>7.5</v>
      </c>
      <c r="I230" s="212"/>
      <c r="J230" s="213">
        <f>ROUND(I230*H230,2)</f>
        <v>0</v>
      </c>
      <c r="K230" s="209" t="s">
        <v>170</v>
      </c>
      <c r="L230" s="47"/>
      <c r="M230" s="214" t="s">
        <v>32</v>
      </c>
      <c r="N230" s="215" t="s">
        <v>47</v>
      </c>
      <c r="O230" s="87"/>
      <c r="P230" s="216">
        <f>O230*H230</f>
        <v>0</v>
      </c>
      <c r="Q230" s="216">
        <v>0.00013999999999999999</v>
      </c>
      <c r="R230" s="216">
        <f>Q230*H230</f>
        <v>0.0010499999999999999</v>
      </c>
      <c r="S230" s="216">
        <v>0</v>
      </c>
      <c r="T230" s="217">
        <f>S230*H230</f>
        <v>0</v>
      </c>
      <c r="U230" s="41"/>
      <c r="V230" s="41"/>
      <c r="W230" s="41"/>
      <c r="X230" s="41"/>
      <c r="Y230" s="41"/>
      <c r="Z230" s="41"/>
      <c r="AA230" s="41"/>
      <c r="AB230" s="41"/>
      <c r="AC230" s="41"/>
      <c r="AD230" s="41"/>
      <c r="AE230" s="41"/>
      <c r="AR230" s="218" t="s">
        <v>171</v>
      </c>
      <c r="AT230" s="218" t="s">
        <v>166</v>
      </c>
      <c r="AU230" s="218" t="s">
        <v>86</v>
      </c>
      <c r="AY230" s="19" t="s">
        <v>164</v>
      </c>
      <c r="BE230" s="219">
        <f>IF(N230="základní",J230,0)</f>
        <v>0</v>
      </c>
      <c r="BF230" s="219">
        <f>IF(N230="snížená",J230,0)</f>
        <v>0</v>
      </c>
      <c r="BG230" s="219">
        <f>IF(N230="zákl. přenesená",J230,0)</f>
        <v>0</v>
      </c>
      <c r="BH230" s="219">
        <f>IF(N230="sníž. přenesená",J230,0)</f>
        <v>0</v>
      </c>
      <c r="BI230" s="219">
        <f>IF(N230="nulová",J230,0)</f>
        <v>0</v>
      </c>
      <c r="BJ230" s="19" t="s">
        <v>84</v>
      </c>
      <c r="BK230" s="219">
        <f>ROUND(I230*H230,2)</f>
        <v>0</v>
      </c>
      <c r="BL230" s="19" t="s">
        <v>171</v>
      </c>
      <c r="BM230" s="218" t="s">
        <v>386</v>
      </c>
    </row>
    <row r="231" s="2" customFormat="1">
      <c r="A231" s="41"/>
      <c r="B231" s="42"/>
      <c r="C231" s="43"/>
      <c r="D231" s="220" t="s">
        <v>173</v>
      </c>
      <c r="E231" s="43"/>
      <c r="F231" s="221" t="s">
        <v>387</v>
      </c>
      <c r="G231" s="43"/>
      <c r="H231" s="43"/>
      <c r="I231" s="222"/>
      <c r="J231" s="43"/>
      <c r="K231" s="43"/>
      <c r="L231" s="47"/>
      <c r="M231" s="223"/>
      <c r="N231" s="224"/>
      <c r="O231" s="87"/>
      <c r="P231" s="87"/>
      <c r="Q231" s="87"/>
      <c r="R231" s="87"/>
      <c r="S231" s="87"/>
      <c r="T231" s="88"/>
      <c r="U231" s="41"/>
      <c r="V231" s="41"/>
      <c r="W231" s="41"/>
      <c r="X231" s="41"/>
      <c r="Y231" s="41"/>
      <c r="Z231" s="41"/>
      <c r="AA231" s="41"/>
      <c r="AB231" s="41"/>
      <c r="AC231" s="41"/>
      <c r="AD231" s="41"/>
      <c r="AE231" s="41"/>
      <c r="AT231" s="19" t="s">
        <v>173</v>
      </c>
      <c r="AU231" s="19" t="s">
        <v>86</v>
      </c>
    </row>
    <row r="232" s="15" customFormat="1">
      <c r="A232" s="15"/>
      <c r="B232" s="248"/>
      <c r="C232" s="249"/>
      <c r="D232" s="227" t="s">
        <v>179</v>
      </c>
      <c r="E232" s="250" t="s">
        <v>32</v>
      </c>
      <c r="F232" s="251" t="s">
        <v>388</v>
      </c>
      <c r="G232" s="249"/>
      <c r="H232" s="250" t="s">
        <v>32</v>
      </c>
      <c r="I232" s="252"/>
      <c r="J232" s="249"/>
      <c r="K232" s="249"/>
      <c r="L232" s="253"/>
      <c r="M232" s="254"/>
      <c r="N232" s="255"/>
      <c r="O232" s="255"/>
      <c r="P232" s="255"/>
      <c r="Q232" s="255"/>
      <c r="R232" s="255"/>
      <c r="S232" s="255"/>
      <c r="T232" s="256"/>
      <c r="U232" s="15"/>
      <c r="V232" s="15"/>
      <c r="W232" s="15"/>
      <c r="X232" s="15"/>
      <c r="Y232" s="15"/>
      <c r="Z232" s="15"/>
      <c r="AA232" s="15"/>
      <c r="AB232" s="15"/>
      <c r="AC232" s="15"/>
      <c r="AD232" s="15"/>
      <c r="AE232" s="15"/>
      <c r="AT232" s="257" t="s">
        <v>179</v>
      </c>
      <c r="AU232" s="257" t="s">
        <v>86</v>
      </c>
      <c r="AV232" s="15" t="s">
        <v>84</v>
      </c>
      <c r="AW232" s="15" t="s">
        <v>38</v>
      </c>
      <c r="AX232" s="15" t="s">
        <v>76</v>
      </c>
      <c r="AY232" s="257" t="s">
        <v>164</v>
      </c>
    </row>
    <row r="233" s="13" customFormat="1">
      <c r="A233" s="13"/>
      <c r="B233" s="225"/>
      <c r="C233" s="226"/>
      <c r="D233" s="227" t="s">
        <v>179</v>
      </c>
      <c r="E233" s="228" t="s">
        <v>32</v>
      </c>
      <c r="F233" s="229" t="s">
        <v>389</v>
      </c>
      <c r="G233" s="226"/>
      <c r="H233" s="230">
        <v>7.5</v>
      </c>
      <c r="I233" s="231"/>
      <c r="J233" s="226"/>
      <c r="K233" s="226"/>
      <c r="L233" s="232"/>
      <c r="M233" s="233"/>
      <c r="N233" s="234"/>
      <c r="O233" s="234"/>
      <c r="P233" s="234"/>
      <c r="Q233" s="234"/>
      <c r="R233" s="234"/>
      <c r="S233" s="234"/>
      <c r="T233" s="235"/>
      <c r="U233" s="13"/>
      <c r="V233" s="13"/>
      <c r="W233" s="13"/>
      <c r="X233" s="13"/>
      <c r="Y233" s="13"/>
      <c r="Z233" s="13"/>
      <c r="AA233" s="13"/>
      <c r="AB233" s="13"/>
      <c r="AC233" s="13"/>
      <c r="AD233" s="13"/>
      <c r="AE233" s="13"/>
      <c r="AT233" s="236" t="s">
        <v>179</v>
      </c>
      <c r="AU233" s="236" t="s">
        <v>86</v>
      </c>
      <c r="AV233" s="13" t="s">
        <v>86</v>
      </c>
      <c r="AW233" s="13" t="s">
        <v>38</v>
      </c>
      <c r="AX233" s="13" t="s">
        <v>84</v>
      </c>
      <c r="AY233" s="236" t="s">
        <v>164</v>
      </c>
    </row>
    <row r="234" s="12" customFormat="1" ht="22.8" customHeight="1">
      <c r="A234" s="12"/>
      <c r="B234" s="191"/>
      <c r="C234" s="192"/>
      <c r="D234" s="193" t="s">
        <v>75</v>
      </c>
      <c r="E234" s="205" t="s">
        <v>202</v>
      </c>
      <c r="F234" s="205" t="s">
        <v>390</v>
      </c>
      <c r="G234" s="192"/>
      <c r="H234" s="192"/>
      <c r="I234" s="195"/>
      <c r="J234" s="206">
        <f>BK234</f>
        <v>0</v>
      </c>
      <c r="K234" s="192"/>
      <c r="L234" s="197"/>
      <c r="M234" s="198"/>
      <c r="N234" s="199"/>
      <c r="O234" s="199"/>
      <c r="P234" s="200">
        <f>SUM(P235:P345)</f>
        <v>0</v>
      </c>
      <c r="Q234" s="199"/>
      <c r="R234" s="200">
        <f>SUM(R235:R345)</f>
        <v>107.60004852</v>
      </c>
      <c r="S234" s="199"/>
      <c r="T234" s="201">
        <f>SUM(T235:T345)</f>
        <v>0.02305045</v>
      </c>
      <c r="U234" s="12"/>
      <c r="V234" s="12"/>
      <c r="W234" s="12"/>
      <c r="X234" s="12"/>
      <c r="Y234" s="12"/>
      <c r="Z234" s="12"/>
      <c r="AA234" s="12"/>
      <c r="AB234" s="12"/>
      <c r="AC234" s="12"/>
      <c r="AD234" s="12"/>
      <c r="AE234" s="12"/>
      <c r="AR234" s="202" t="s">
        <v>84</v>
      </c>
      <c r="AT234" s="203" t="s">
        <v>75</v>
      </c>
      <c r="AU234" s="203" t="s">
        <v>84</v>
      </c>
      <c r="AY234" s="202" t="s">
        <v>164</v>
      </c>
      <c r="BK234" s="204">
        <f>SUM(BK235:BK345)</f>
        <v>0</v>
      </c>
    </row>
    <row r="235" s="2" customFormat="1" ht="48" customHeight="1">
      <c r="A235" s="41"/>
      <c r="B235" s="42"/>
      <c r="C235" s="207" t="s">
        <v>391</v>
      </c>
      <c r="D235" s="207" t="s">
        <v>166</v>
      </c>
      <c r="E235" s="208" t="s">
        <v>392</v>
      </c>
      <c r="F235" s="209" t="s">
        <v>393</v>
      </c>
      <c r="G235" s="210" t="s">
        <v>169</v>
      </c>
      <c r="H235" s="211">
        <v>19.800000000000001</v>
      </c>
      <c r="I235" s="212"/>
      <c r="J235" s="213">
        <f>ROUND(I235*H235,2)</f>
        <v>0</v>
      </c>
      <c r="K235" s="209" t="s">
        <v>170</v>
      </c>
      <c r="L235" s="47"/>
      <c r="M235" s="214" t="s">
        <v>32</v>
      </c>
      <c r="N235" s="215" t="s">
        <v>47</v>
      </c>
      <c r="O235" s="87"/>
      <c r="P235" s="216">
        <f>O235*H235</f>
        <v>0</v>
      </c>
      <c r="Q235" s="216">
        <v>0.0039100000000000003</v>
      </c>
      <c r="R235" s="216">
        <f>Q235*H235</f>
        <v>0.077418000000000015</v>
      </c>
      <c r="S235" s="216">
        <v>0</v>
      </c>
      <c r="T235" s="217">
        <f>S235*H235</f>
        <v>0</v>
      </c>
      <c r="U235" s="41"/>
      <c r="V235" s="41"/>
      <c r="W235" s="41"/>
      <c r="X235" s="41"/>
      <c r="Y235" s="41"/>
      <c r="Z235" s="41"/>
      <c r="AA235" s="41"/>
      <c r="AB235" s="41"/>
      <c r="AC235" s="41"/>
      <c r="AD235" s="41"/>
      <c r="AE235" s="41"/>
      <c r="AR235" s="218" t="s">
        <v>171</v>
      </c>
      <c r="AT235" s="218" t="s">
        <v>166</v>
      </c>
      <c r="AU235" s="218" t="s">
        <v>86</v>
      </c>
      <c r="AY235" s="19" t="s">
        <v>164</v>
      </c>
      <c r="BE235" s="219">
        <f>IF(N235="základní",J235,0)</f>
        <v>0</v>
      </c>
      <c r="BF235" s="219">
        <f>IF(N235="snížená",J235,0)</f>
        <v>0</v>
      </c>
      <c r="BG235" s="219">
        <f>IF(N235="zákl. přenesená",J235,0)</f>
        <v>0</v>
      </c>
      <c r="BH235" s="219">
        <f>IF(N235="sníž. přenesená",J235,0)</f>
        <v>0</v>
      </c>
      <c r="BI235" s="219">
        <f>IF(N235="nulová",J235,0)</f>
        <v>0</v>
      </c>
      <c r="BJ235" s="19" t="s">
        <v>84</v>
      </c>
      <c r="BK235" s="219">
        <f>ROUND(I235*H235,2)</f>
        <v>0</v>
      </c>
      <c r="BL235" s="19" t="s">
        <v>171</v>
      </c>
      <c r="BM235" s="218" t="s">
        <v>394</v>
      </c>
    </row>
    <row r="236" s="2" customFormat="1">
      <c r="A236" s="41"/>
      <c r="B236" s="42"/>
      <c r="C236" s="43"/>
      <c r="D236" s="220" t="s">
        <v>173</v>
      </c>
      <c r="E236" s="43"/>
      <c r="F236" s="221" t="s">
        <v>395</v>
      </c>
      <c r="G236" s="43"/>
      <c r="H236" s="43"/>
      <c r="I236" s="222"/>
      <c r="J236" s="43"/>
      <c r="K236" s="43"/>
      <c r="L236" s="47"/>
      <c r="M236" s="223"/>
      <c r="N236" s="224"/>
      <c r="O236" s="87"/>
      <c r="P236" s="87"/>
      <c r="Q236" s="87"/>
      <c r="R236" s="87"/>
      <c r="S236" s="87"/>
      <c r="T236" s="88"/>
      <c r="U236" s="41"/>
      <c r="V236" s="41"/>
      <c r="W236" s="41"/>
      <c r="X236" s="41"/>
      <c r="Y236" s="41"/>
      <c r="Z236" s="41"/>
      <c r="AA236" s="41"/>
      <c r="AB236" s="41"/>
      <c r="AC236" s="41"/>
      <c r="AD236" s="41"/>
      <c r="AE236" s="41"/>
      <c r="AT236" s="19" t="s">
        <v>173</v>
      </c>
      <c r="AU236" s="19" t="s">
        <v>86</v>
      </c>
    </row>
    <row r="237" s="13" customFormat="1">
      <c r="A237" s="13"/>
      <c r="B237" s="225"/>
      <c r="C237" s="226"/>
      <c r="D237" s="227" t="s">
        <v>179</v>
      </c>
      <c r="E237" s="228" t="s">
        <v>32</v>
      </c>
      <c r="F237" s="229" t="s">
        <v>396</v>
      </c>
      <c r="G237" s="226"/>
      <c r="H237" s="230">
        <v>19.800000000000001</v>
      </c>
      <c r="I237" s="231"/>
      <c r="J237" s="226"/>
      <c r="K237" s="226"/>
      <c r="L237" s="232"/>
      <c r="M237" s="233"/>
      <c r="N237" s="234"/>
      <c r="O237" s="234"/>
      <c r="P237" s="234"/>
      <c r="Q237" s="234"/>
      <c r="R237" s="234"/>
      <c r="S237" s="234"/>
      <c r="T237" s="235"/>
      <c r="U237" s="13"/>
      <c r="V237" s="13"/>
      <c r="W237" s="13"/>
      <c r="X237" s="13"/>
      <c r="Y237" s="13"/>
      <c r="Z237" s="13"/>
      <c r="AA237" s="13"/>
      <c r="AB237" s="13"/>
      <c r="AC237" s="13"/>
      <c r="AD237" s="13"/>
      <c r="AE237" s="13"/>
      <c r="AT237" s="236" t="s">
        <v>179</v>
      </c>
      <c r="AU237" s="236" t="s">
        <v>86</v>
      </c>
      <c r="AV237" s="13" t="s">
        <v>86</v>
      </c>
      <c r="AW237" s="13" t="s">
        <v>38</v>
      </c>
      <c r="AX237" s="13" t="s">
        <v>84</v>
      </c>
      <c r="AY237" s="236" t="s">
        <v>164</v>
      </c>
    </row>
    <row r="238" s="2" customFormat="1" ht="16.5" customHeight="1">
      <c r="A238" s="41"/>
      <c r="B238" s="42"/>
      <c r="C238" s="207" t="s">
        <v>397</v>
      </c>
      <c r="D238" s="207" t="s">
        <v>166</v>
      </c>
      <c r="E238" s="208" t="s">
        <v>398</v>
      </c>
      <c r="F238" s="209" t="s">
        <v>399</v>
      </c>
      <c r="G238" s="210" t="s">
        <v>169</v>
      </c>
      <c r="H238" s="211">
        <v>249.15799999999999</v>
      </c>
      <c r="I238" s="212"/>
      <c r="J238" s="213">
        <f>ROUND(I238*H238,2)</f>
        <v>0</v>
      </c>
      <c r="K238" s="209" t="s">
        <v>170</v>
      </c>
      <c r="L238" s="47"/>
      <c r="M238" s="214" t="s">
        <v>32</v>
      </c>
      <c r="N238" s="215" t="s">
        <v>47</v>
      </c>
      <c r="O238" s="87"/>
      <c r="P238" s="216">
        <f>O238*H238</f>
        <v>0</v>
      </c>
      <c r="Q238" s="216">
        <v>0.029600000000000001</v>
      </c>
      <c r="R238" s="216">
        <f>Q238*H238</f>
        <v>7.3750767999999995</v>
      </c>
      <c r="S238" s="216">
        <v>0</v>
      </c>
      <c r="T238" s="217">
        <f>S238*H238</f>
        <v>0</v>
      </c>
      <c r="U238" s="41"/>
      <c r="V238" s="41"/>
      <c r="W238" s="41"/>
      <c r="X238" s="41"/>
      <c r="Y238" s="41"/>
      <c r="Z238" s="41"/>
      <c r="AA238" s="41"/>
      <c r="AB238" s="41"/>
      <c r="AC238" s="41"/>
      <c r="AD238" s="41"/>
      <c r="AE238" s="41"/>
      <c r="AR238" s="218" t="s">
        <v>171</v>
      </c>
      <c r="AT238" s="218" t="s">
        <v>166</v>
      </c>
      <c r="AU238" s="218" t="s">
        <v>86</v>
      </c>
      <c r="AY238" s="19" t="s">
        <v>164</v>
      </c>
      <c r="BE238" s="219">
        <f>IF(N238="základní",J238,0)</f>
        <v>0</v>
      </c>
      <c r="BF238" s="219">
        <f>IF(N238="snížená",J238,0)</f>
        <v>0</v>
      </c>
      <c r="BG238" s="219">
        <f>IF(N238="zákl. přenesená",J238,0)</f>
        <v>0</v>
      </c>
      <c r="BH238" s="219">
        <f>IF(N238="sníž. přenesená",J238,0)</f>
        <v>0</v>
      </c>
      <c r="BI238" s="219">
        <f>IF(N238="nulová",J238,0)</f>
        <v>0</v>
      </c>
      <c r="BJ238" s="19" t="s">
        <v>84</v>
      </c>
      <c r="BK238" s="219">
        <f>ROUND(I238*H238,2)</f>
        <v>0</v>
      </c>
      <c r="BL238" s="19" t="s">
        <v>171</v>
      </c>
      <c r="BM238" s="218" t="s">
        <v>400</v>
      </c>
    </row>
    <row r="239" s="2" customFormat="1">
      <c r="A239" s="41"/>
      <c r="B239" s="42"/>
      <c r="C239" s="43"/>
      <c r="D239" s="220" t="s">
        <v>173</v>
      </c>
      <c r="E239" s="43"/>
      <c r="F239" s="221" t="s">
        <v>401</v>
      </c>
      <c r="G239" s="43"/>
      <c r="H239" s="43"/>
      <c r="I239" s="222"/>
      <c r="J239" s="43"/>
      <c r="K239" s="43"/>
      <c r="L239" s="47"/>
      <c r="M239" s="223"/>
      <c r="N239" s="224"/>
      <c r="O239" s="87"/>
      <c r="P239" s="87"/>
      <c r="Q239" s="87"/>
      <c r="R239" s="87"/>
      <c r="S239" s="87"/>
      <c r="T239" s="88"/>
      <c r="U239" s="41"/>
      <c r="V239" s="41"/>
      <c r="W239" s="41"/>
      <c r="X239" s="41"/>
      <c r="Y239" s="41"/>
      <c r="Z239" s="41"/>
      <c r="AA239" s="41"/>
      <c r="AB239" s="41"/>
      <c r="AC239" s="41"/>
      <c r="AD239" s="41"/>
      <c r="AE239" s="41"/>
      <c r="AT239" s="19" t="s">
        <v>173</v>
      </c>
      <c r="AU239" s="19" t="s">
        <v>86</v>
      </c>
    </row>
    <row r="240" s="2" customFormat="1" ht="36" customHeight="1">
      <c r="A240" s="41"/>
      <c r="B240" s="42"/>
      <c r="C240" s="207" t="s">
        <v>402</v>
      </c>
      <c r="D240" s="207" t="s">
        <v>166</v>
      </c>
      <c r="E240" s="208" t="s">
        <v>403</v>
      </c>
      <c r="F240" s="209" t="s">
        <v>404</v>
      </c>
      <c r="G240" s="210" t="s">
        <v>169</v>
      </c>
      <c r="H240" s="211">
        <v>1144</v>
      </c>
      <c r="I240" s="212"/>
      <c r="J240" s="213">
        <f>ROUND(I240*H240,2)</f>
        <v>0</v>
      </c>
      <c r="K240" s="209" t="s">
        <v>170</v>
      </c>
      <c r="L240" s="47"/>
      <c r="M240" s="214" t="s">
        <v>32</v>
      </c>
      <c r="N240" s="215" t="s">
        <v>47</v>
      </c>
      <c r="O240" s="87"/>
      <c r="P240" s="216">
        <f>O240*H240</f>
        <v>0</v>
      </c>
      <c r="Q240" s="216">
        <v>0.0043800000000000002</v>
      </c>
      <c r="R240" s="216">
        <f>Q240*H240</f>
        <v>5.0107200000000001</v>
      </c>
      <c r="S240" s="216">
        <v>0</v>
      </c>
      <c r="T240" s="217">
        <f>S240*H240</f>
        <v>0</v>
      </c>
      <c r="U240" s="41"/>
      <c r="V240" s="41"/>
      <c r="W240" s="41"/>
      <c r="X240" s="41"/>
      <c r="Y240" s="41"/>
      <c r="Z240" s="41"/>
      <c r="AA240" s="41"/>
      <c r="AB240" s="41"/>
      <c r="AC240" s="41"/>
      <c r="AD240" s="41"/>
      <c r="AE240" s="41"/>
      <c r="AR240" s="218" t="s">
        <v>171</v>
      </c>
      <c r="AT240" s="218" t="s">
        <v>166</v>
      </c>
      <c r="AU240" s="218" t="s">
        <v>86</v>
      </c>
      <c r="AY240" s="19" t="s">
        <v>164</v>
      </c>
      <c r="BE240" s="219">
        <f>IF(N240="základní",J240,0)</f>
        <v>0</v>
      </c>
      <c r="BF240" s="219">
        <f>IF(N240="snížená",J240,0)</f>
        <v>0</v>
      </c>
      <c r="BG240" s="219">
        <f>IF(N240="zákl. přenesená",J240,0)</f>
        <v>0</v>
      </c>
      <c r="BH240" s="219">
        <f>IF(N240="sníž. přenesená",J240,0)</f>
        <v>0</v>
      </c>
      <c r="BI240" s="219">
        <f>IF(N240="nulová",J240,0)</f>
        <v>0</v>
      </c>
      <c r="BJ240" s="19" t="s">
        <v>84</v>
      </c>
      <c r="BK240" s="219">
        <f>ROUND(I240*H240,2)</f>
        <v>0</v>
      </c>
      <c r="BL240" s="19" t="s">
        <v>171</v>
      </c>
      <c r="BM240" s="218" t="s">
        <v>405</v>
      </c>
    </row>
    <row r="241" s="2" customFormat="1">
      <c r="A241" s="41"/>
      <c r="B241" s="42"/>
      <c r="C241" s="43"/>
      <c r="D241" s="220" t="s">
        <v>173</v>
      </c>
      <c r="E241" s="43"/>
      <c r="F241" s="221" t="s">
        <v>406</v>
      </c>
      <c r="G241" s="43"/>
      <c r="H241" s="43"/>
      <c r="I241" s="222"/>
      <c r="J241" s="43"/>
      <c r="K241" s="43"/>
      <c r="L241" s="47"/>
      <c r="M241" s="223"/>
      <c r="N241" s="224"/>
      <c r="O241" s="87"/>
      <c r="P241" s="87"/>
      <c r="Q241" s="87"/>
      <c r="R241" s="87"/>
      <c r="S241" s="87"/>
      <c r="T241" s="88"/>
      <c r="U241" s="41"/>
      <c r="V241" s="41"/>
      <c r="W241" s="41"/>
      <c r="X241" s="41"/>
      <c r="Y241" s="41"/>
      <c r="Z241" s="41"/>
      <c r="AA241" s="41"/>
      <c r="AB241" s="41"/>
      <c r="AC241" s="41"/>
      <c r="AD241" s="41"/>
      <c r="AE241" s="41"/>
      <c r="AT241" s="19" t="s">
        <v>173</v>
      </c>
      <c r="AU241" s="19" t="s">
        <v>86</v>
      </c>
    </row>
    <row r="242" s="2" customFormat="1" ht="48" customHeight="1">
      <c r="A242" s="41"/>
      <c r="B242" s="42"/>
      <c r="C242" s="207" t="s">
        <v>407</v>
      </c>
      <c r="D242" s="207" t="s">
        <v>166</v>
      </c>
      <c r="E242" s="208" t="s">
        <v>408</v>
      </c>
      <c r="F242" s="209" t="s">
        <v>409</v>
      </c>
      <c r="G242" s="210" t="s">
        <v>345</v>
      </c>
      <c r="H242" s="211">
        <v>176.5</v>
      </c>
      <c r="I242" s="212"/>
      <c r="J242" s="213">
        <f>ROUND(I242*H242,2)</f>
        <v>0</v>
      </c>
      <c r="K242" s="209" t="s">
        <v>170</v>
      </c>
      <c r="L242" s="47"/>
      <c r="M242" s="214" t="s">
        <v>32</v>
      </c>
      <c r="N242" s="215" t="s">
        <v>47</v>
      </c>
      <c r="O242" s="87"/>
      <c r="P242" s="216">
        <f>O242*H242</f>
        <v>0</v>
      </c>
      <c r="Q242" s="216">
        <v>0</v>
      </c>
      <c r="R242" s="216">
        <f>Q242*H242</f>
        <v>0</v>
      </c>
      <c r="S242" s="216">
        <v>0</v>
      </c>
      <c r="T242" s="217">
        <f>S242*H242</f>
        <v>0</v>
      </c>
      <c r="U242" s="41"/>
      <c r="V242" s="41"/>
      <c r="W242" s="41"/>
      <c r="X242" s="41"/>
      <c r="Y242" s="41"/>
      <c r="Z242" s="41"/>
      <c r="AA242" s="41"/>
      <c r="AB242" s="41"/>
      <c r="AC242" s="41"/>
      <c r="AD242" s="41"/>
      <c r="AE242" s="41"/>
      <c r="AR242" s="218" t="s">
        <v>171</v>
      </c>
      <c r="AT242" s="218" t="s">
        <v>166</v>
      </c>
      <c r="AU242" s="218" t="s">
        <v>86</v>
      </c>
      <c r="AY242" s="19" t="s">
        <v>164</v>
      </c>
      <c r="BE242" s="219">
        <f>IF(N242="základní",J242,0)</f>
        <v>0</v>
      </c>
      <c r="BF242" s="219">
        <f>IF(N242="snížená",J242,0)</f>
        <v>0</v>
      </c>
      <c r="BG242" s="219">
        <f>IF(N242="zákl. přenesená",J242,0)</f>
        <v>0</v>
      </c>
      <c r="BH242" s="219">
        <f>IF(N242="sníž. přenesená",J242,0)</f>
        <v>0</v>
      </c>
      <c r="BI242" s="219">
        <f>IF(N242="nulová",J242,0)</f>
        <v>0</v>
      </c>
      <c r="BJ242" s="19" t="s">
        <v>84</v>
      </c>
      <c r="BK242" s="219">
        <f>ROUND(I242*H242,2)</f>
        <v>0</v>
      </c>
      <c r="BL242" s="19" t="s">
        <v>171</v>
      </c>
      <c r="BM242" s="218" t="s">
        <v>410</v>
      </c>
    </row>
    <row r="243" s="2" customFormat="1">
      <c r="A243" s="41"/>
      <c r="B243" s="42"/>
      <c r="C243" s="43"/>
      <c r="D243" s="220" t="s">
        <v>173</v>
      </c>
      <c r="E243" s="43"/>
      <c r="F243" s="221" t="s">
        <v>411</v>
      </c>
      <c r="G243" s="43"/>
      <c r="H243" s="43"/>
      <c r="I243" s="222"/>
      <c r="J243" s="43"/>
      <c r="K243" s="43"/>
      <c r="L243" s="47"/>
      <c r="M243" s="223"/>
      <c r="N243" s="224"/>
      <c r="O243" s="87"/>
      <c r="P243" s="87"/>
      <c r="Q243" s="87"/>
      <c r="R243" s="87"/>
      <c r="S243" s="87"/>
      <c r="T243" s="88"/>
      <c r="U243" s="41"/>
      <c r="V243" s="41"/>
      <c r="W243" s="41"/>
      <c r="X243" s="41"/>
      <c r="Y243" s="41"/>
      <c r="Z243" s="41"/>
      <c r="AA243" s="41"/>
      <c r="AB243" s="41"/>
      <c r="AC243" s="41"/>
      <c r="AD243" s="41"/>
      <c r="AE243" s="41"/>
      <c r="AT243" s="19" t="s">
        <v>173</v>
      </c>
      <c r="AU243" s="19" t="s">
        <v>86</v>
      </c>
    </row>
    <row r="244" s="13" customFormat="1">
      <c r="A244" s="13"/>
      <c r="B244" s="225"/>
      <c r="C244" s="226"/>
      <c r="D244" s="227" t="s">
        <v>179</v>
      </c>
      <c r="E244" s="228" t="s">
        <v>32</v>
      </c>
      <c r="F244" s="229" t="s">
        <v>412</v>
      </c>
      <c r="G244" s="226"/>
      <c r="H244" s="230">
        <v>176.5</v>
      </c>
      <c r="I244" s="231"/>
      <c r="J244" s="226"/>
      <c r="K244" s="226"/>
      <c r="L244" s="232"/>
      <c r="M244" s="233"/>
      <c r="N244" s="234"/>
      <c r="O244" s="234"/>
      <c r="P244" s="234"/>
      <c r="Q244" s="234"/>
      <c r="R244" s="234"/>
      <c r="S244" s="234"/>
      <c r="T244" s="235"/>
      <c r="U244" s="13"/>
      <c r="V244" s="13"/>
      <c r="W244" s="13"/>
      <c r="X244" s="13"/>
      <c r="Y244" s="13"/>
      <c r="Z244" s="13"/>
      <c r="AA244" s="13"/>
      <c r="AB244" s="13"/>
      <c r="AC244" s="13"/>
      <c r="AD244" s="13"/>
      <c r="AE244" s="13"/>
      <c r="AT244" s="236" t="s">
        <v>179</v>
      </c>
      <c r="AU244" s="236" t="s">
        <v>86</v>
      </c>
      <c r="AV244" s="13" t="s">
        <v>86</v>
      </c>
      <c r="AW244" s="13" t="s">
        <v>38</v>
      </c>
      <c r="AX244" s="13" t="s">
        <v>84</v>
      </c>
      <c r="AY244" s="236" t="s">
        <v>164</v>
      </c>
    </row>
    <row r="245" s="2" customFormat="1" ht="24" customHeight="1">
      <c r="A245" s="41"/>
      <c r="B245" s="42"/>
      <c r="C245" s="258" t="s">
        <v>413</v>
      </c>
      <c r="D245" s="258" t="s">
        <v>237</v>
      </c>
      <c r="E245" s="259" t="s">
        <v>414</v>
      </c>
      <c r="F245" s="260" t="s">
        <v>415</v>
      </c>
      <c r="G245" s="261" t="s">
        <v>345</v>
      </c>
      <c r="H245" s="262">
        <v>185.32499999999999</v>
      </c>
      <c r="I245" s="263"/>
      <c r="J245" s="264">
        <f>ROUND(I245*H245,2)</f>
        <v>0</v>
      </c>
      <c r="K245" s="260" t="s">
        <v>170</v>
      </c>
      <c r="L245" s="265"/>
      <c r="M245" s="266" t="s">
        <v>32</v>
      </c>
      <c r="N245" s="267" t="s">
        <v>47</v>
      </c>
      <c r="O245" s="87"/>
      <c r="P245" s="216">
        <f>O245*H245</f>
        <v>0</v>
      </c>
      <c r="Q245" s="216">
        <v>0.00010000000000000001</v>
      </c>
      <c r="R245" s="216">
        <f>Q245*H245</f>
        <v>0.0185325</v>
      </c>
      <c r="S245" s="216">
        <v>0</v>
      </c>
      <c r="T245" s="217">
        <f>S245*H245</f>
        <v>0</v>
      </c>
      <c r="U245" s="41"/>
      <c r="V245" s="41"/>
      <c r="W245" s="41"/>
      <c r="X245" s="41"/>
      <c r="Y245" s="41"/>
      <c r="Z245" s="41"/>
      <c r="AA245" s="41"/>
      <c r="AB245" s="41"/>
      <c r="AC245" s="41"/>
      <c r="AD245" s="41"/>
      <c r="AE245" s="41"/>
      <c r="AR245" s="218" t="s">
        <v>218</v>
      </c>
      <c r="AT245" s="218" t="s">
        <v>237</v>
      </c>
      <c r="AU245" s="218" t="s">
        <v>86</v>
      </c>
      <c r="AY245" s="19" t="s">
        <v>164</v>
      </c>
      <c r="BE245" s="219">
        <f>IF(N245="základní",J245,0)</f>
        <v>0</v>
      </c>
      <c r="BF245" s="219">
        <f>IF(N245="snížená",J245,0)</f>
        <v>0</v>
      </c>
      <c r="BG245" s="219">
        <f>IF(N245="zákl. přenesená",J245,0)</f>
        <v>0</v>
      </c>
      <c r="BH245" s="219">
        <f>IF(N245="sníž. přenesená",J245,0)</f>
        <v>0</v>
      </c>
      <c r="BI245" s="219">
        <f>IF(N245="nulová",J245,0)</f>
        <v>0</v>
      </c>
      <c r="BJ245" s="19" t="s">
        <v>84</v>
      </c>
      <c r="BK245" s="219">
        <f>ROUND(I245*H245,2)</f>
        <v>0</v>
      </c>
      <c r="BL245" s="19" t="s">
        <v>171</v>
      </c>
      <c r="BM245" s="218" t="s">
        <v>416</v>
      </c>
    </row>
    <row r="246" s="13" customFormat="1">
      <c r="A246" s="13"/>
      <c r="B246" s="225"/>
      <c r="C246" s="226"/>
      <c r="D246" s="227" t="s">
        <v>179</v>
      </c>
      <c r="E246" s="226"/>
      <c r="F246" s="229" t="s">
        <v>417</v>
      </c>
      <c r="G246" s="226"/>
      <c r="H246" s="230">
        <v>185.32499999999999</v>
      </c>
      <c r="I246" s="231"/>
      <c r="J246" s="226"/>
      <c r="K246" s="226"/>
      <c r="L246" s="232"/>
      <c r="M246" s="233"/>
      <c r="N246" s="234"/>
      <c r="O246" s="234"/>
      <c r="P246" s="234"/>
      <c r="Q246" s="234"/>
      <c r="R246" s="234"/>
      <c r="S246" s="234"/>
      <c r="T246" s="235"/>
      <c r="U246" s="13"/>
      <c r="V246" s="13"/>
      <c r="W246" s="13"/>
      <c r="X246" s="13"/>
      <c r="Y246" s="13"/>
      <c r="Z246" s="13"/>
      <c r="AA246" s="13"/>
      <c r="AB246" s="13"/>
      <c r="AC246" s="13"/>
      <c r="AD246" s="13"/>
      <c r="AE246" s="13"/>
      <c r="AT246" s="236" t="s">
        <v>179</v>
      </c>
      <c r="AU246" s="236" t="s">
        <v>86</v>
      </c>
      <c r="AV246" s="13" t="s">
        <v>86</v>
      </c>
      <c r="AW246" s="13" t="s">
        <v>4</v>
      </c>
      <c r="AX246" s="13" t="s">
        <v>84</v>
      </c>
      <c r="AY246" s="236" t="s">
        <v>164</v>
      </c>
    </row>
    <row r="247" s="2" customFormat="1" ht="48" customHeight="1">
      <c r="A247" s="41"/>
      <c r="B247" s="42"/>
      <c r="C247" s="207" t="s">
        <v>418</v>
      </c>
      <c r="D247" s="207" t="s">
        <v>166</v>
      </c>
      <c r="E247" s="208" t="s">
        <v>419</v>
      </c>
      <c r="F247" s="209" t="s">
        <v>420</v>
      </c>
      <c r="G247" s="210" t="s">
        <v>345</v>
      </c>
      <c r="H247" s="211">
        <v>342.55000000000001</v>
      </c>
      <c r="I247" s="212"/>
      <c r="J247" s="213">
        <f>ROUND(I247*H247,2)</f>
        <v>0</v>
      </c>
      <c r="K247" s="209" t="s">
        <v>170</v>
      </c>
      <c r="L247" s="47"/>
      <c r="M247" s="214" t="s">
        <v>32</v>
      </c>
      <c r="N247" s="215" t="s">
        <v>47</v>
      </c>
      <c r="O247" s="87"/>
      <c r="P247" s="216">
        <f>O247*H247</f>
        <v>0</v>
      </c>
      <c r="Q247" s="216">
        <v>0</v>
      </c>
      <c r="R247" s="216">
        <f>Q247*H247</f>
        <v>0</v>
      </c>
      <c r="S247" s="216">
        <v>0</v>
      </c>
      <c r="T247" s="217">
        <f>S247*H247</f>
        <v>0</v>
      </c>
      <c r="U247" s="41"/>
      <c r="V247" s="41"/>
      <c r="W247" s="41"/>
      <c r="X247" s="41"/>
      <c r="Y247" s="41"/>
      <c r="Z247" s="41"/>
      <c r="AA247" s="41"/>
      <c r="AB247" s="41"/>
      <c r="AC247" s="41"/>
      <c r="AD247" s="41"/>
      <c r="AE247" s="41"/>
      <c r="AR247" s="218" t="s">
        <v>171</v>
      </c>
      <c r="AT247" s="218" t="s">
        <v>166</v>
      </c>
      <c r="AU247" s="218" t="s">
        <v>86</v>
      </c>
      <c r="AY247" s="19" t="s">
        <v>164</v>
      </c>
      <c r="BE247" s="219">
        <f>IF(N247="základní",J247,0)</f>
        <v>0</v>
      </c>
      <c r="BF247" s="219">
        <f>IF(N247="snížená",J247,0)</f>
        <v>0</v>
      </c>
      <c r="BG247" s="219">
        <f>IF(N247="zákl. přenesená",J247,0)</f>
        <v>0</v>
      </c>
      <c r="BH247" s="219">
        <f>IF(N247="sníž. přenesená",J247,0)</f>
        <v>0</v>
      </c>
      <c r="BI247" s="219">
        <f>IF(N247="nulová",J247,0)</f>
        <v>0</v>
      </c>
      <c r="BJ247" s="19" t="s">
        <v>84</v>
      </c>
      <c r="BK247" s="219">
        <f>ROUND(I247*H247,2)</f>
        <v>0</v>
      </c>
      <c r="BL247" s="19" t="s">
        <v>171</v>
      </c>
      <c r="BM247" s="218" t="s">
        <v>421</v>
      </c>
    </row>
    <row r="248" s="2" customFormat="1">
      <c r="A248" s="41"/>
      <c r="B248" s="42"/>
      <c r="C248" s="43"/>
      <c r="D248" s="220" t="s">
        <v>173</v>
      </c>
      <c r="E248" s="43"/>
      <c r="F248" s="221" t="s">
        <v>422</v>
      </c>
      <c r="G248" s="43"/>
      <c r="H248" s="43"/>
      <c r="I248" s="222"/>
      <c r="J248" s="43"/>
      <c r="K248" s="43"/>
      <c r="L248" s="47"/>
      <c r="M248" s="223"/>
      <c r="N248" s="224"/>
      <c r="O248" s="87"/>
      <c r="P248" s="87"/>
      <c r="Q248" s="87"/>
      <c r="R248" s="87"/>
      <c r="S248" s="87"/>
      <c r="T248" s="88"/>
      <c r="U248" s="41"/>
      <c r="V248" s="41"/>
      <c r="W248" s="41"/>
      <c r="X248" s="41"/>
      <c r="Y248" s="41"/>
      <c r="Z248" s="41"/>
      <c r="AA248" s="41"/>
      <c r="AB248" s="41"/>
      <c r="AC248" s="41"/>
      <c r="AD248" s="41"/>
      <c r="AE248" s="41"/>
      <c r="AT248" s="19" t="s">
        <v>173</v>
      </c>
      <c r="AU248" s="19" t="s">
        <v>86</v>
      </c>
    </row>
    <row r="249" s="15" customFormat="1">
      <c r="A249" s="15"/>
      <c r="B249" s="248"/>
      <c r="C249" s="249"/>
      <c r="D249" s="227" t="s">
        <v>179</v>
      </c>
      <c r="E249" s="250" t="s">
        <v>32</v>
      </c>
      <c r="F249" s="251" t="s">
        <v>423</v>
      </c>
      <c r="G249" s="249"/>
      <c r="H249" s="250" t="s">
        <v>32</v>
      </c>
      <c r="I249" s="252"/>
      <c r="J249" s="249"/>
      <c r="K249" s="249"/>
      <c r="L249" s="253"/>
      <c r="M249" s="254"/>
      <c r="N249" s="255"/>
      <c r="O249" s="255"/>
      <c r="P249" s="255"/>
      <c r="Q249" s="255"/>
      <c r="R249" s="255"/>
      <c r="S249" s="255"/>
      <c r="T249" s="256"/>
      <c r="U249" s="15"/>
      <c r="V249" s="15"/>
      <c r="W249" s="15"/>
      <c r="X249" s="15"/>
      <c r="Y249" s="15"/>
      <c r="Z249" s="15"/>
      <c r="AA249" s="15"/>
      <c r="AB249" s="15"/>
      <c r="AC249" s="15"/>
      <c r="AD249" s="15"/>
      <c r="AE249" s="15"/>
      <c r="AT249" s="257" t="s">
        <v>179</v>
      </c>
      <c r="AU249" s="257" t="s">
        <v>86</v>
      </c>
      <c r="AV249" s="15" t="s">
        <v>84</v>
      </c>
      <c r="AW249" s="15" t="s">
        <v>38</v>
      </c>
      <c r="AX249" s="15" t="s">
        <v>76</v>
      </c>
      <c r="AY249" s="257" t="s">
        <v>164</v>
      </c>
    </row>
    <row r="250" s="13" customFormat="1">
      <c r="A250" s="13"/>
      <c r="B250" s="225"/>
      <c r="C250" s="226"/>
      <c r="D250" s="227" t="s">
        <v>179</v>
      </c>
      <c r="E250" s="228" t="s">
        <v>32</v>
      </c>
      <c r="F250" s="229" t="s">
        <v>424</v>
      </c>
      <c r="G250" s="226"/>
      <c r="H250" s="230">
        <v>27.199999999999999</v>
      </c>
      <c r="I250" s="231"/>
      <c r="J250" s="226"/>
      <c r="K250" s="226"/>
      <c r="L250" s="232"/>
      <c r="M250" s="233"/>
      <c r="N250" s="234"/>
      <c r="O250" s="234"/>
      <c r="P250" s="234"/>
      <c r="Q250" s="234"/>
      <c r="R250" s="234"/>
      <c r="S250" s="234"/>
      <c r="T250" s="235"/>
      <c r="U250" s="13"/>
      <c r="V250" s="13"/>
      <c r="W250" s="13"/>
      <c r="X250" s="13"/>
      <c r="Y250" s="13"/>
      <c r="Z250" s="13"/>
      <c r="AA250" s="13"/>
      <c r="AB250" s="13"/>
      <c r="AC250" s="13"/>
      <c r="AD250" s="13"/>
      <c r="AE250" s="13"/>
      <c r="AT250" s="236" t="s">
        <v>179</v>
      </c>
      <c r="AU250" s="236" t="s">
        <v>86</v>
      </c>
      <c r="AV250" s="13" t="s">
        <v>86</v>
      </c>
      <c r="AW250" s="13" t="s">
        <v>38</v>
      </c>
      <c r="AX250" s="13" t="s">
        <v>76</v>
      </c>
      <c r="AY250" s="236" t="s">
        <v>164</v>
      </c>
    </row>
    <row r="251" s="13" customFormat="1">
      <c r="A251" s="13"/>
      <c r="B251" s="225"/>
      <c r="C251" s="226"/>
      <c r="D251" s="227" t="s">
        <v>179</v>
      </c>
      <c r="E251" s="228" t="s">
        <v>32</v>
      </c>
      <c r="F251" s="229" t="s">
        <v>425</v>
      </c>
      <c r="G251" s="226"/>
      <c r="H251" s="230">
        <v>4.2000000000000002</v>
      </c>
      <c r="I251" s="231"/>
      <c r="J251" s="226"/>
      <c r="K251" s="226"/>
      <c r="L251" s="232"/>
      <c r="M251" s="233"/>
      <c r="N251" s="234"/>
      <c r="O251" s="234"/>
      <c r="P251" s="234"/>
      <c r="Q251" s="234"/>
      <c r="R251" s="234"/>
      <c r="S251" s="234"/>
      <c r="T251" s="235"/>
      <c r="U251" s="13"/>
      <c r="V251" s="13"/>
      <c r="W251" s="13"/>
      <c r="X251" s="13"/>
      <c r="Y251" s="13"/>
      <c r="Z251" s="13"/>
      <c r="AA251" s="13"/>
      <c r="AB251" s="13"/>
      <c r="AC251" s="13"/>
      <c r="AD251" s="13"/>
      <c r="AE251" s="13"/>
      <c r="AT251" s="236" t="s">
        <v>179</v>
      </c>
      <c r="AU251" s="236" t="s">
        <v>86</v>
      </c>
      <c r="AV251" s="13" t="s">
        <v>86</v>
      </c>
      <c r="AW251" s="13" t="s">
        <v>38</v>
      </c>
      <c r="AX251" s="13" t="s">
        <v>76</v>
      </c>
      <c r="AY251" s="236" t="s">
        <v>164</v>
      </c>
    </row>
    <row r="252" s="13" customFormat="1">
      <c r="A252" s="13"/>
      <c r="B252" s="225"/>
      <c r="C252" s="226"/>
      <c r="D252" s="227" t="s">
        <v>179</v>
      </c>
      <c r="E252" s="228" t="s">
        <v>32</v>
      </c>
      <c r="F252" s="229" t="s">
        <v>426</v>
      </c>
      <c r="G252" s="226"/>
      <c r="H252" s="230">
        <v>10.9</v>
      </c>
      <c r="I252" s="231"/>
      <c r="J252" s="226"/>
      <c r="K252" s="226"/>
      <c r="L252" s="232"/>
      <c r="M252" s="233"/>
      <c r="N252" s="234"/>
      <c r="O252" s="234"/>
      <c r="P252" s="234"/>
      <c r="Q252" s="234"/>
      <c r="R252" s="234"/>
      <c r="S252" s="234"/>
      <c r="T252" s="235"/>
      <c r="U252" s="13"/>
      <c r="V252" s="13"/>
      <c r="W252" s="13"/>
      <c r="X252" s="13"/>
      <c r="Y252" s="13"/>
      <c r="Z252" s="13"/>
      <c r="AA252" s="13"/>
      <c r="AB252" s="13"/>
      <c r="AC252" s="13"/>
      <c r="AD252" s="13"/>
      <c r="AE252" s="13"/>
      <c r="AT252" s="236" t="s">
        <v>179</v>
      </c>
      <c r="AU252" s="236" t="s">
        <v>86</v>
      </c>
      <c r="AV252" s="13" t="s">
        <v>86</v>
      </c>
      <c r="AW252" s="13" t="s">
        <v>38</v>
      </c>
      <c r="AX252" s="13" t="s">
        <v>76</v>
      </c>
      <c r="AY252" s="236" t="s">
        <v>164</v>
      </c>
    </row>
    <row r="253" s="13" customFormat="1">
      <c r="A253" s="13"/>
      <c r="B253" s="225"/>
      <c r="C253" s="226"/>
      <c r="D253" s="227" t="s">
        <v>179</v>
      </c>
      <c r="E253" s="228" t="s">
        <v>32</v>
      </c>
      <c r="F253" s="229" t="s">
        <v>427</v>
      </c>
      <c r="G253" s="226"/>
      <c r="H253" s="230">
        <v>5</v>
      </c>
      <c r="I253" s="231"/>
      <c r="J253" s="226"/>
      <c r="K253" s="226"/>
      <c r="L253" s="232"/>
      <c r="M253" s="233"/>
      <c r="N253" s="234"/>
      <c r="O253" s="234"/>
      <c r="P253" s="234"/>
      <c r="Q253" s="234"/>
      <c r="R253" s="234"/>
      <c r="S253" s="234"/>
      <c r="T253" s="235"/>
      <c r="U253" s="13"/>
      <c r="V253" s="13"/>
      <c r="W253" s="13"/>
      <c r="X253" s="13"/>
      <c r="Y253" s="13"/>
      <c r="Z253" s="13"/>
      <c r="AA253" s="13"/>
      <c r="AB253" s="13"/>
      <c r="AC253" s="13"/>
      <c r="AD253" s="13"/>
      <c r="AE253" s="13"/>
      <c r="AT253" s="236" t="s">
        <v>179</v>
      </c>
      <c r="AU253" s="236" t="s">
        <v>86</v>
      </c>
      <c r="AV253" s="13" t="s">
        <v>86</v>
      </c>
      <c r="AW253" s="13" t="s">
        <v>38</v>
      </c>
      <c r="AX253" s="13" t="s">
        <v>76</v>
      </c>
      <c r="AY253" s="236" t="s">
        <v>164</v>
      </c>
    </row>
    <row r="254" s="15" customFormat="1">
      <c r="A254" s="15"/>
      <c r="B254" s="248"/>
      <c r="C254" s="249"/>
      <c r="D254" s="227" t="s">
        <v>179</v>
      </c>
      <c r="E254" s="250" t="s">
        <v>32</v>
      </c>
      <c r="F254" s="251" t="s">
        <v>428</v>
      </c>
      <c r="G254" s="249"/>
      <c r="H254" s="250" t="s">
        <v>32</v>
      </c>
      <c r="I254" s="252"/>
      <c r="J254" s="249"/>
      <c r="K254" s="249"/>
      <c r="L254" s="253"/>
      <c r="M254" s="254"/>
      <c r="N254" s="255"/>
      <c r="O254" s="255"/>
      <c r="P254" s="255"/>
      <c r="Q254" s="255"/>
      <c r="R254" s="255"/>
      <c r="S254" s="255"/>
      <c r="T254" s="256"/>
      <c r="U254" s="15"/>
      <c r="V254" s="15"/>
      <c r="W254" s="15"/>
      <c r="X254" s="15"/>
      <c r="Y254" s="15"/>
      <c r="Z254" s="15"/>
      <c r="AA254" s="15"/>
      <c r="AB254" s="15"/>
      <c r="AC254" s="15"/>
      <c r="AD254" s="15"/>
      <c r="AE254" s="15"/>
      <c r="AT254" s="257" t="s">
        <v>179</v>
      </c>
      <c r="AU254" s="257" t="s">
        <v>86</v>
      </c>
      <c r="AV254" s="15" t="s">
        <v>84</v>
      </c>
      <c r="AW254" s="15" t="s">
        <v>38</v>
      </c>
      <c r="AX254" s="15" t="s">
        <v>76</v>
      </c>
      <c r="AY254" s="257" t="s">
        <v>164</v>
      </c>
    </row>
    <row r="255" s="13" customFormat="1">
      <c r="A255" s="13"/>
      <c r="B255" s="225"/>
      <c r="C255" s="226"/>
      <c r="D255" s="227" t="s">
        <v>179</v>
      </c>
      <c r="E255" s="228" t="s">
        <v>32</v>
      </c>
      <c r="F255" s="229" t="s">
        <v>429</v>
      </c>
      <c r="G255" s="226"/>
      <c r="H255" s="230">
        <v>69.700000000000003</v>
      </c>
      <c r="I255" s="231"/>
      <c r="J255" s="226"/>
      <c r="K255" s="226"/>
      <c r="L255" s="232"/>
      <c r="M255" s="233"/>
      <c r="N255" s="234"/>
      <c r="O255" s="234"/>
      <c r="P255" s="234"/>
      <c r="Q255" s="234"/>
      <c r="R255" s="234"/>
      <c r="S255" s="234"/>
      <c r="T255" s="235"/>
      <c r="U255" s="13"/>
      <c r="V255" s="13"/>
      <c r="W255" s="13"/>
      <c r="X255" s="13"/>
      <c r="Y255" s="13"/>
      <c r="Z255" s="13"/>
      <c r="AA255" s="13"/>
      <c r="AB255" s="13"/>
      <c r="AC255" s="13"/>
      <c r="AD255" s="13"/>
      <c r="AE255" s="13"/>
      <c r="AT255" s="236" t="s">
        <v>179</v>
      </c>
      <c r="AU255" s="236" t="s">
        <v>86</v>
      </c>
      <c r="AV255" s="13" t="s">
        <v>86</v>
      </c>
      <c r="AW255" s="13" t="s">
        <v>38</v>
      </c>
      <c r="AX255" s="13" t="s">
        <v>76</v>
      </c>
      <c r="AY255" s="236" t="s">
        <v>164</v>
      </c>
    </row>
    <row r="256" s="13" customFormat="1">
      <c r="A256" s="13"/>
      <c r="B256" s="225"/>
      <c r="C256" s="226"/>
      <c r="D256" s="227" t="s">
        <v>179</v>
      </c>
      <c r="E256" s="228" t="s">
        <v>32</v>
      </c>
      <c r="F256" s="229" t="s">
        <v>430</v>
      </c>
      <c r="G256" s="226"/>
      <c r="H256" s="230">
        <v>71.5</v>
      </c>
      <c r="I256" s="231"/>
      <c r="J256" s="226"/>
      <c r="K256" s="226"/>
      <c r="L256" s="232"/>
      <c r="M256" s="233"/>
      <c r="N256" s="234"/>
      <c r="O256" s="234"/>
      <c r="P256" s="234"/>
      <c r="Q256" s="234"/>
      <c r="R256" s="234"/>
      <c r="S256" s="234"/>
      <c r="T256" s="235"/>
      <c r="U256" s="13"/>
      <c r="V256" s="13"/>
      <c r="W256" s="13"/>
      <c r="X256" s="13"/>
      <c r="Y256" s="13"/>
      <c r="Z256" s="13"/>
      <c r="AA256" s="13"/>
      <c r="AB256" s="13"/>
      <c r="AC256" s="13"/>
      <c r="AD256" s="13"/>
      <c r="AE256" s="13"/>
      <c r="AT256" s="236" t="s">
        <v>179</v>
      </c>
      <c r="AU256" s="236" t="s">
        <v>86</v>
      </c>
      <c r="AV256" s="13" t="s">
        <v>86</v>
      </c>
      <c r="AW256" s="13" t="s">
        <v>38</v>
      </c>
      <c r="AX256" s="13" t="s">
        <v>76</v>
      </c>
      <c r="AY256" s="236" t="s">
        <v>164</v>
      </c>
    </row>
    <row r="257" s="13" customFormat="1">
      <c r="A257" s="13"/>
      <c r="B257" s="225"/>
      <c r="C257" s="226"/>
      <c r="D257" s="227" t="s">
        <v>179</v>
      </c>
      <c r="E257" s="228" t="s">
        <v>32</v>
      </c>
      <c r="F257" s="229" t="s">
        <v>431</v>
      </c>
      <c r="G257" s="226"/>
      <c r="H257" s="230">
        <v>4.25</v>
      </c>
      <c r="I257" s="231"/>
      <c r="J257" s="226"/>
      <c r="K257" s="226"/>
      <c r="L257" s="232"/>
      <c r="M257" s="233"/>
      <c r="N257" s="234"/>
      <c r="O257" s="234"/>
      <c r="P257" s="234"/>
      <c r="Q257" s="234"/>
      <c r="R257" s="234"/>
      <c r="S257" s="234"/>
      <c r="T257" s="235"/>
      <c r="U257" s="13"/>
      <c r="V257" s="13"/>
      <c r="W257" s="13"/>
      <c r="X257" s="13"/>
      <c r="Y257" s="13"/>
      <c r="Z257" s="13"/>
      <c r="AA257" s="13"/>
      <c r="AB257" s="13"/>
      <c r="AC257" s="13"/>
      <c r="AD257" s="13"/>
      <c r="AE257" s="13"/>
      <c r="AT257" s="236" t="s">
        <v>179</v>
      </c>
      <c r="AU257" s="236" t="s">
        <v>86</v>
      </c>
      <c r="AV257" s="13" t="s">
        <v>86</v>
      </c>
      <c r="AW257" s="13" t="s">
        <v>38</v>
      </c>
      <c r="AX257" s="13" t="s">
        <v>76</v>
      </c>
      <c r="AY257" s="236" t="s">
        <v>164</v>
      </c>
    </row>
    <row r="258" s="13" customFormat="1">
      <c r="A258" s="13"/>
      <c r="B258" s="225"/>
      <c r="C258" s="226"/>
      <c r="D258" s="227" t="s">
        <v>179</v>
      </c>
      <c r="E258" s="228" t="s">
        <v>32</v>
      </c>
      <c r="F258" s="229" t="s">
        <v>432</v>
      </c>
      <c r="G258" s="226"/>
      <c r="H258" s="230">
        <v>11.6</v>
      </c>
      <c r="I258" s="231"/>
      <c r="J258" s="226"/>
      <c r="K258" s="226"/>
      <c r="L258" s="232"/>
      <c r="M258" s="233"/>
      <c r="N258" s="234"/>
      <c r="O258" s="234"/>
      <c r="P258" s="234"/>
      <c r="Q258" s="234"/>
      <c r="R258" s="234"/>
      <c r="S258" s="234"/>
      <c r="T258" s="235"/>
      <c r="U258" s="13"/>
      <c r="V258" s="13"/>
      <c r="W258" s="13"/>
      <c r="X258" s="13"/>
      <c r="Y258" s="13"/>
      <c r="Z258" s="13"/>
      <c r="AA258" s="13"/>
      <c r="AB258" s="13"/>
      <c r="AC258" s="13"/>
      <c r="AD258" s="13"/>
      <c r="AE258" s="13"/>
      <c r="AT258" s="236" t="s">
        <v>179</v>
      </c>
      <c r="AU258" s="236" t="s">
        <v>86</v>
      </c>
      <c r="AV258" s="13" t="s">
        <v>86</v>
      </c>
      <c r="AW258" s="13" t="s">
        <v>38</v>
      </c>
      <c r="AX258" s="13" t="s">
        <v>76</v>
      </c>
      <c r="AY258" s="236" t="s">
        <v>164</v>
      </c>
    </row>
    <row r="259" s="13" customFormat="1">
      <c r="A259" s="13"/>
      <c r="B259" s="225"/>
      <c r="C259" s="226"/>
      <c r="D259" s="227" t="s">
        <v>179</v>
      </c>
      <c r="E259" s="228" t="s">
        <v>32</v>
      </c>
      <c r="F259" s="229" t="s">
        <v>433</v>
      </c>
      <c r="G259" s="226"/>
      <c r="H259" s="230">
        <v>7</v>
      </c>
      <c r="I259" s="231"/>
      <c r="J259" s="226"/>
      <c r="K259" s="226"/>
      <c r="L259" s="232"/>
      <c r="M259" s="233"/>
      <c r="N259" s="234"/>
      <c r="O259" s="234"/>
      <c r="P259" s="234"/>
      <c r="Q259" s="234"/>
      <c r="R259" s="234"/>
      <c r="S259" s="234"/>
      <c r="T259" s="235"/>
      <c r="U259" s="13"/>
      <c r="V259" s="13"/>
      <c r="W259" s="13"/>
      <c r="X259" s="13"/>
      <c r="Y259" s="13"/>
      <c r="Z259" s="13"/>
      <c r="AA259" s="13"/>
      <c r="AB259" s="13"/>
      <c r="AC259" s="13"/>
      <c r="AD259" s="13"/>
      <c r="AE259" s="13"/>
      <c r="AT259" s="236" t="s">
        <v>179</v>
      </c>
      <c r="AU259" s="236" t="s">
        <v>86</v>
      </c>
      <c r="AV259" s="13" t="s">
        <v>86</v>
      </c>
      <c r="AW259" s="13" t="s">
        <v>38</v>
      </c>
      <c r="AX259" s="13" t="s">
        <v>76</v>
      </c>
      <c r="AY259" s="236" t="s">
        <v>164</v>
      </c>
    </row>
    <row r="260" s="13" customFormat="1">
      <c r="A260" s="13"/>
      <c r="B260" s="225"/>
      <c r="C260" s="226"/>
      <c r="D260" s="227" t="s">
        <v>179</v>
      </c>
      <c r="E260" s="228" t="s">
        <v>32</v>
      </c>
      <c r="F260" s="229" t="s">
        <v>434</v>
      </c>
      <c r="G260" s="226"/>
      <c r="H260" s="230">
        <v>25</v>
      </c>
      <c r="I260" s="231"/>
      <c r="J260" s="226"/>
      <c r="K260" s="226"/>
      <c r="L260" s="232"/>
      <c r="M260" s="233"/>
      <c r="N260" s="234"/>
      <c r="O260" s="234"/>
      <c r="P260" s="234"/>
      <c r="Q260" s="234"/>
      <c r="R260" s="234"/>
      <c r="S260" s="234"/>
      <c r="T260" s="235"/>
      <c r="U260" s="13"/>
      <c r="V260" s="13"/>
      <c r="W260" s="13"/>
      <c r="X260" s="13"/>
      <c r="Y260" s="13"/>
      <c r="Z260" s="13"/>
      <c r="AA260" s="13"/>
      <c r="AB260" s="13"/>
      <c r="AC260" s="13"/>
      <c r="AD260" s="13"/>
      <c r="AE260" s="13"/>
      <c r="AT260" s="236" t="s">
        <v>179</v>
      </c>
      <c r="AU260" s="236" t="s">
        <v>86</v>
      </c>
      <c r="AV260" s="13" t="s">
        <v>86</v>
      </c>
      <c r="AW260" s="13" t="s">
        <v>38</v>
      </c>
      <c r="AX260" s="13" t="s">
        <v>76</v>
      </c>
      <c r="AY260" s="236" t="s">
        <v>164</v>
      </c>
    </row>
    <row r="261" s="13" customFormat="1">
      <c r="A261" s="13"/>
      <c r="B261" s="225"/>
      <c r="C261" s="226"/>
      <c r="D261" s="227" t="s">
        <v>179</v>
      </c>
      <c r="E261" s="228" t="s">
        <v>32</v>
      </c>
      <c r="F261" s="229" t="s">
        <v>435</v>
      </c>
      <c r="G261" s="226"/>
      <c r="H261" s="230">
        <v>18.399999999999999</v>
      </c>
      <c r="I261" s="231"/>
      <c r="J261" s="226"/>
      <c r="K261" s="226"/>
      <c r="L261" s="232"/>
      <c r="M261" s="233"/>
      <c r="N261" s="234"/>
      <c r="O261" s="234"/>
      <c r="P261" s="234"/>
      <c r="Q261" s="234"/>
      <c r="R261" s="234"/>
      <c r="S261" s="234"/>
      <c r="T261" s="235"/>
      <c r="U261" s="13"/>
      <c r="V261" s="13"/>
      <c r="W261" s="13"/>
      <c r="X261" s="13"/>
      <c r="Y261" s="13"/>
      <c r="Z261" s="13"/>
      <c r="AA261" s="13"/>
      <c r="AB261" s="13"/>
      <c r="AC261" s="13"/>
      <c r="AD261" s="13"/>
      <c r="AE261" s="13"/>
      <c r="AT261" s="236" t="s">
        <v>179</v>
      </c>
      <c r="AU261" s="236" t="s">
        <v>86</v>
      </c>
      <c r="AV261" s="13" t="s">
        <v>86</v>
      </c>
      <c r="AW261" s="13" t="s">
        <v>38</v>
      </c>
      <c r="AX261" s="13" t="s">
        <v>76</v>
      </c>
      <c r="AY261" s="236" t="s">
        <v>164</v>
      </c>
    </row>
    <row r="262" s="13" customFormat="1">
      <c r="A262" s="13"/>
      <c r="B262" s="225"/>
      <c r="C262" s="226"/>
      <c r="D262" s="227" t="s">
        <v>179</v>
      </c>
      <c r="E262" s="228" t="s">
        <v>32</v>
      </c>
      <c r="F262" s="229" t="s">
        <v>436</v>
      </c>
      <c r="G262" s="226"/>
      <c r="H262" s="230">
        <v>8.5</v>
      </c>
      <c r="I262" s="231"/>
      <c r="J262" s="226"/>
      <c r="K262" s="226"/>
      <c r="L262" s="232"/>
      <c r="M262" s="233"/>
      <c r="N262" s="234"/>
      <c r="O262" s="234"/>
      <c r="P262" s="234"/>
      <c r="Q262" s="234"/>
      <c r="R262" s="234"/>
      <c r="S262" s="234"/>
      <c r="T262" s="235"/>
      <c r="U262" s="13"/>
      <c r="V262" s="13"/>
      <c r="W262" s="13"/>
      <c r="X262" s="13"/>
      <c r="Y262" s="13"/>
      <c r="Z262" s="13"/>
      <c r="AA262" s="13"/>
      <c r="AB262" s="13"/>
      <c r="AC262" s="13"/>
      <c r="AD262" s="13"/>
      <c r="AE262" s="13"/>
      <c r="AT262" s="236" t="s">
        <v>179</v>
      </c>
      <c r="AU262" s="236" t="s">
        <v>86</v>
      </c>
      <c r="AV262" s="13" t="s">
        <v>86</v>
      </c>
      <c r="AW262" s="13" t="s">
        <v>38</v>
      </c>
      <c r="AX262" s="13" t="s">
        <v>76</v>
      </c>
      <c r="AY262" s="236" t="s">
        <v>164</v>
      </c>
    </row>
    <row r="263" s="13" customFormat="1">
      <c r="A263" s="13"/>
      <c r="B263" s="225"/>
      <c r="C263" s="226"/>
      <c r="D263" s="227" t="s">
        <v>179</v>
      </c>
      <c r="E263" s="228" t="s">
        <v>32</v>
      </c>
      <c r="F263" s="229" t="s">
        <v>437</v>
      </c>
      <c r="G263" s="226"/>
      <c r="H263" s="230">
        <v>70.400000000000006</v>
      </c>
      <c r="I263" s="231"/>
      <c r="J263" s="226"/>
      <c r="K263" s="226"/>
      <c r="L263" s="232"/>
      <c r="M263" s="233"/>
      <c r="N263" s="234"/>
      <c r="O263" s="234"/>
      <c r="P263" s="234"/>
      <c r="Q263" s="234"/>
      <c r="R263" s="234"/>
      <c r="S263" s="234"/>
      <c r="T263" s="235"/>
      <c r="U263" s="13"/>
      <c r="V263" s="13"/>
      <c r="W263" s="13"/>
      <c r="X263" s="13"/>
      <c r="Y263" s="13"/>
      <c r="Z263" s="13"/>
      <c r="AA263" s="13"/>
      <c r="AB263" s="13"/>
      <c r="AC263" s="13"/>
      <c r="AD263" s="13"/>
      <c r="AE263" s="13"/>
      <c r="AT263" s="236" t="s">
        <v>179</v>
      </c>
      <c r="AU263" s="236" t="s">
        <v>86</v>
      </c>
      <c r="AV263" s="13" t="s">
        <v>86</v>
      </c>
      <c r="AW263" s="13" t="s">
        <v>38</v>
      </c>
      <c r="AX263" s="13" t="s">
        <v>76</v>
      </c>
      <c r="AY263" s="236" t="s">
        <v>164</v>
      </c>
    </row>
    <row r="264" s="13" customFormat="1">
      <c r="A264" s="13"/>
      <c r="B264" s="225"/>
      <c r="C264" s="226"/>
      <c r="D264" s="227" t="s">
        <v>179</v>
      </c>
      <c r="E264" s="228" t="s">
        <v>32</v>
      </c>
      <c r="F264" s="229" t="s">
        <v>438</v>
      </c>
      <c r="G264" s="226"/>
      <c r="H264" s="230">
        <v>2.3999999999999999</v>
      </c>
      <c r="I264" s="231"/>
      <c r="J264" s="226"/>
      <c r="K264" s="226"/>
      <c r="L264" s="232"/>
      <c r="M264" s="233"/>
      <c r="N264" s="234"/>
      <c r="O264" s="234"/>
      <c r="P264" s="234"/>
      <c r="Q264" s="234"/>
      <c r="R264" s="234"/>
      <c r="S264" s="234"/>
      <c r="T264" s="235"/>
      <c r="U264" s="13"/>
      <c r="V264" s="13"/>
      <c r="W264" s="13"/>
      <c r="X264" s="13"/>
      <c r="Y264" s="13"/>
      <c r="Z264" s="13"/>
      <c r="AA264" s="13"/>
      <c r="AB264" s="13"/>
      <c r="AC264" s="13"/>
      <c r="AD264" s="13"/>
      <c r="AE264" s="13"/>
      <c r="AT264" s="236" t="s">
        <v>179</v>
      </c>
      <c r="AU264" s="236" t="s">
        <v>86</v>
      </c>
      <c r="AV264" s="13" t="s">
        <v>86</v>
      </c>
      <c r="AW264" s="13" t="s">
        <v>38</v>
      </c>
      <c r="AX264" s="13" t="s">
        <v>76</v>
      </c>
      <c r="AY264" s="236" t="s">
        <v>164</v>
      </c>
    </row>
    <row r="265" s="13" customFormat="1">
      <c r="A265" s="13"/>
      <c r="B265" s="225"/>
      <c r="C265" s="226"/>
      <c r="D265" s="227" t="s">
        <v>179</v>
      </c>
      <c r="E265" s="228" t="s">
        <v>32</v>
      </c>
      <c r="F265" s="229" t="s">
        <v>439</v>
      </c>
      <c r="G265" s="226"/>
      <c r="H265" s="230">
        <v>6.5</v>
      </c>
      <c r="I265" s="231"/>
      <c r="J265" s="226"/>
      <c r="K265" s="226"/>
      <c r="L265" s="232"/>
      <c r="M265" s="233"/>
      <c r="N265" s="234"/>
      <c r="O265" s="234"/>
      <c r="P265" s="234"/>
      <c r="Q265" s="234"/>
      <c r="R265" s="234"/>
      <c r="S265" s="234"/>
      <c r="T265" s="235"/>
      <c r="U265" s="13"/>
      <c r="V265" s="13"/>
      <c r="W265" s="13"/>
      <c r="X265" s="13"/>
      <c r="Y265" s="13"/>
      <c r="Z265" s="13"/>
      <c r="AA265" s="13"/>
      <c r="AB265" s="13"/>
      <c r="AC265" s="13"/>
      <c r="AD265" s="13"/>
      <c r="AE265" s="13"/>
      <c r="AT265" s="236" t="s">
        <v>179</v>
      </c>
      <c r="AU265" s="236" t="s">
        <v>86</v>
      </c>
      <c r="AV265" s="13" t="s">
        <v>86</v>
      </c>
      <c r="AW265" s="13" t="s">
        <v>38</v>
      </c>
      <c r="AX265" s="13" t="s">
        <v>76</v>
      </c>
      <c r="AY265" s="236" t="s">
        <v>164</v>
      </c>
    </row>
    <row r="266" s="14" customFormat="1">
      <c r="A266" s="14"/>
      <c r="B266" s="237"/>
      <c r="C266" s="238"/>
      <c r="D266" s="227" t="s">
        <v>179</v>
      </c>
      <c r="E266" s="239" t="s">
        <v>32</v>
      </c>
      <c r="F266" s="240" t="s">
        <v>181</v>
      </c>
      <c r="G266" s="238"/>
      <c r="H266" s="241">
        <v>342.54999999999995</v>
      </c>
      <c r="I266" s="242"/>
      <c r="J266" s="238"/>
      <c r="K266" s="238"/>
      <c r="L266" s="243"/>
      <c r="M266" s="244"/>
      <c r="N266" s="245"/>
      <c r="O266" s="245"/>
      <c r="P266" s="245"/>
      <c r="Q266" s="245"/>
      <c r="R266" s="245"/>
      <c r="S266" s="245"/>
      <c r="T266" s="246"/>
      <c r="U266" s="14"/>
      <c r="V266" s="14"/>
      <c r="W266" s="14"/>
      <c r="X266" s="14"/>
      <c r="Y266" s="14"/>
      <c r="Z266" s="14"/>
      <c r="AA266" s="14"/>
      <c r="AB266" s="14"/>
      <c r="AC266" s="14"/>
      <c r="AD266" s="14"/>
      <c r="AE266" s="14"/>
      <c r="AT266" s="247" t="s">
        <v>179</v>
      </c>
      <c r="AU266" s="247" t="s">
        <v>86</v>
      </c>
      <c r="AV266" s="14" t="s">
        <v>171</v>
      </c>
      <c r="AW266" s="14" t="s">
        <v>38</v>
      </c>
      <c r="AX266" s="14" t="s">
        <v>84</v>
      </c>
      <c r="AY266" s="247" t="s">
        <v>164</v>
      </c>
    </row>
    <row r="267" s="2" customFormat="1" ht="26.4" customHeight="1">
      <c r="A267" s="41"/>
      <c r="B267" s="42"/>
      <c r="C267" s="258" t="s">
        <v>440</v>
      </c>
      <c r="D267" s="258" t="s">
        <v>237</v>
      </c>
      <c r="E267" s="259" t="s">
        <v>441</v>
      </c>
      <c r="F267" s="260" t="s">
        <v>442</v>
      </c>
      <c r="G267" s="261" t="s">
        <v>345</v>
      </c>
      <c r="H267" s="262">
        <v>359.678</v>
      </c>
      <c r="I267" s="263"/>
      <c r="J267" s="264">
        <f>ROUND(I267*H267,2)</f>
        <v>0</v>
      </c>
      <c r="K267" s="260" t="s">
        <v>170</v>
      </c>
      <c r="L267" s="265"/>
      <c r="M267" s="266" t="s">
        <v>32</v>
      </c>
      <c r="N267" s="267" t="s">
        <v>47</v>
      </c>
      <c r="O267" s="87"/>
      <c r="P267" s="216">
        <f>O267*H267</f>
        <v>0</v>
      </c>
      <c r="Q267" s="216">
        <v>0.00010000000000000001</v>
      </c>
      <c r="R267" s="216">
        <f>Q267*H267</f>
        <v>0.035967800000000001</v>
      </c>
      <c r="S267" s="216">
        <v>0</v>
      </c>
      <c r="T267" s="217">
        <f>S267*H267</f>
        <v>0</v>
      </c>
      <c r="U267" s="41"/>
      <c r="V267" s="41"/>
      <c r="W267" s="41"/>
      <c r="X267" s="41"/>
      <c r="Y267" s="41"/>
      <c r="Z267" s="41"/>
      <c r="AA267" s="41"/>
      <c r="AB267" s="41"/>
      <c r="AC267" s="41"/>
      <c r="AD267" s="41"/>
      <c r="AE267" s="41"/>
      <c r="AR267" s="218" t="s">
        <v>218</v>
      </c>
      <c r="AT267" s="218" t="s">
        <v>237</v>
      </c>
      <c r="AU267" s="218" t="s">
        <v>86</v>
      </c>
      <c r="AY267" s="19" t="s">
        <v>164</v>
      </c>
      <c r="BE267" s="219">
        <f>IF(N267="základní",J267,0)</f>
        <v>0</v>
      </c>
      <c r="BF267" s="219">
        <f>IF(N267="snížená",J267,0)</f>
        <v>0</v>
      </c>
      <c r="BG267" s="219">
        <f>IF(N267="zákl. přenesená",J267,0)</f>
        <v>0</v>
      </c>
      <c r="BH267" s="219">
        <f>IF(N267="sníž. přenesená",J267,0)</f>
        <v>0</v>
      </c>
      <c r="BI267" s="219">
        <f>IF(N267="nulová",J267,0)</f>
        <v>0</v>
      </c>
      <c r="BJ267" s="19" t="s">
        <v>84</v>
      </c>
      <c r="BK267" s="219">
        <f>ROUND(I267*H267,2)</f>
        <v>0</v>
      </c>
      <c r="BL267" s="19" t="s">
        <v>171</v>
      </c>
      <c r="BM267" s="218" t="s">
        <v>443</v>
      </c>
    </row>
    <row r="268" s="13" customFormat="1">
      <c r="A268" s="13"/>
      <c r="B268" s="225"/>
      <c r="C268" s="226"/>
      <c r="D268" s="227" t="s">
        <v>179</v>
      </c>
      <c r="E268" s="226"/>
      <c r="F268" s="229" t="s">
        <v>444</v>
      </c>
      <c r="G268" s="226"/>
      <c r="H268" s="230">
        <v>359.678</v>
      </c>
      <c r="I268" s="231"/>
      <c r="J268" s="226"/>
      <c r="K268" s="226"/>
      <c r="L268" s="232"/>
      <c r="M268" s="233"/>
      <c r="N268" s="234"/>
      <c r="O268" s="234"/>
      <c r="P268" s="234"/>
      <c r="Q268" s="234"/>
      <c r="R268" s="234"/>
      <c r="S268" s="234"/>
      <c r="T268" s="235"/>
      <c r="U268" s="13"/>
      <c r="V268" s="13"/>
      <c r="W268" s="13"/>
      <c r="X268" s="13"/>
      <c r="Y268" s="13"/>
      <c r="Z268" s="13"/>
      <c r="AA268" s="13"/>
      <c r="AB268" s="13"/>
      <c r="AC268" s="13"/>
      <c r="AD268" s="13"/>
      <c r="AE268" s="13"/>
      <c r="AT268" s="236" t="s">
        <v>179</v>
      </c>
      <c r="AU268" s="236" t="s">
        <v>86</v>
      </c>
      <c r="AV268" s="13" t="s">
        <v>86</v>
      </c>
      <c r="AW268" s="13" t="s">
        <v>4</v>
      </c>
      <c r="AX268" s="13" t="s">
        <v>84</v>
      </c>
      <c r="AY268" s="236" t="s">
        <v>164</v>
      </c>
    </row>
    <row r="269" s="2" customFormat="1" ht="48" customHeight="1">
      <c r="A269" s="41"/>
      <c r="B269" s="42"/>
      <c r="C269" s="207" t="s">
        <v>445</v>
      </c>
      <c r="D269" s="207" t="s">
        <v>166</v>
      </c>
      <c r="E269" s="208" t="s">
        <v>419</v>
      </c>
      <c r="F269" s="209" t="s">
        <v>420</v>
      </c>
      <c r="G269" s="210" t="s">
        <v>345</v>
      </c>
      <c r="H269" s="211">
        <v>9.6500000000000004</v>
      </c>
      <c r="I269" s="212"/>
      <c r="J269" s="213">
        <f>ROUND(I269*H269,2)</f>
        <v>0</v>
      </c>
      <c r="K269" s="209" t="s">
        <v>170</v>
      </c>
      <c r="L269" s="47"/>
      <c r="M269" s="214" t="s">
        <v>32</v>
      </c>
      <c r="N269" s="215" t="s">
        <v>47</v>
      </c>
      <c r="O269" s="87"/>
      <c r="P269" s="216">
        <f>O269*H269</f>
        <v>0</v>
      </c>
      <c r="Q269" s="216">
        <v>0</v>
      </c>
      <c r="R269" s="216">
        <f>Q269*H269</f>
        <v>0</v>
      </c>
      <c r="S269" s="216">
        <v>0</v>
      </c>
      <c r="T269" s="217">
        <f>S269*H269</f>
        <v>0</v>
      </c>
      <c r="U269" s="41"/>
      <c r="V269" s="41"/>
      <c r="W269" s="41"/>
      <c r="X269" s="41"/>
      <c r="Y269" s="41"/>
      <c r="Z269" s="41"/>
      <c r="AA269" s="41"/>
      <c r="AB269" s="41"/>
      <c r="AC269" s="41"/>
      <c r="AD269" s="41"/>
      <c r="AE269" s="41"/>
      <c r="AR269" s="218" t="s">
        <v>171</v>
      </c>
      <c r="AT269" s="218" t="s">
        <v>166</v>
      </c>
      <c r="AU269" s="218" t="s">
        <v>86</v>
      </c>
      <c r="AY269" s="19" t="s">
        <v>164</v>
      </c>
      <c r="BE269" s="219">
        <f>IF(N269="základní",J269,0)</f>
        <v>0</v>
      </c>
      <c r="BF269" s="219">
        <f>IF(N269="snížená",J269,0)</f>
        <v>0</v>
      </c>
      <c r="BG269" s="219">
        <f>IF(N269="zákl. přenesená",J269,0)</f>
        <v>0</v>
      </c>
      <c r="BH269" s="219">
        <f>IF(N269="sníž. přenesená",J269,0)</f>
        <v>0</v>
      </c>
      <c r="BI269" s="219">
        <f>IF(N269="nulová",J269,0)</f>
        <v>0</v>
      </c>
      <c r="BJ269" s="19" t="s">
        <v>84</v>
      </c>
      <c r="BK269" s="219">
        <f>ROUND(I269*H269,2)</f>
        <v>0</v>
      </c>
      <c r="BL269" s="19" t="s">
        <v>171</v>
      </c>
      <c r="BM269" s="218" t="s">
        <v>446</v>
      </c>
    </row>
    <row r="270" s="2" customFormat="1">
      <c r="A270" s="41"/>
      <c r="B270" s="42"/>
      <c r="C270" s="43"/>
      <c r="D270" s="220" t="s">
        <v>173</v>
      </c>
      <c r="E270" s="43"/>
      <c r="F270" s="221" t="s">
        <v>422</v>
      </c>
      <c r="G270" s="43"/>
      <c r="H270" s="43"/>
      <c r="I270" s="222"/>
      <c r="J270" s="43"/>
      <c r="K270" s="43"/>
      <c r="L270" s="47"/>
      <c r="M270" s="223"/>
      <c r="N270" s="224"/>
      <c r="O270" s="87"/>
      <c r="P270" s="87"/>
      <c r="Q270" s="87"/>
      <c r="R270" s="87"/>
      <c r="S270" s="87"/>
      <c r="T270" s="88"/>
      <c r="U270" s="41"/>
      <c r="V270" s="41"/>
      <c r="W270" s="41"/>
      <c r="X270" s="41"/>
      <c r="Y270" s="41"/>
      <c r="Z270" s="41"/>
      <c r="AA270" s="41"/>
      <c r="AB270" s="41"/>
      <c r="AC270" s="41"/>
      <c r="AD270" s="41"/>
      <c r="AE270" s="41"/>
      <c r="AT270" s="19" t="s">
        <v>173</v>
      </c>
      <c r="AU270" s="19" t="s">
        <v>86</v>
      </c>
    </row>
    <row r="271" s="13" customFormat="1">
      <c r="A271" s="13"/>
      <c r="B271" s="225"/>
      <c r="C271" s="226"/>
      <c r="D271" s="227" t="s">
        <v>179</v>
      </c>
      <c r="E271" s="228" t="s">
        <v>32</v>
      </c>
      <c r="F271" s="229" t="s">
        <v>447</v>
      </c>
      <c r="G271" s="226"/>
      <c r="H271" s="230">
        <v>9.6500000000000004</v>
      </c>
      <c r="I271" s="231"/>
      <c r="J271" s="226"/>
      <c r="K271" s="226"/>
      <c r="L271" s="232"/>
      <c r="M271" s="233"/>
      <c r="N271" s="234"/>
      <c r="O271" s="234"/>
      <c r="P271" s="234"/>
      <c r="Q271" s="234"/>
      <c r="R271" s="234"/>
      <c r="S271" s="234"/>
      <c r="T271" s="235"/>
      <c r="U271" s="13"/>
      <c r="V271" s="13"/>
      <c r="W271" s="13"/>
      <c r="X271" s="13"/>
      <c r="Y271" s="13"/>
      <c r="Z271" s="13"/>
      <c r="AA271" s="13"/>
      <c r="AB271" s="13"/>
      <c r="AC271" s="13"/>
      <c r="AD271" s="13"/>
      <c r="AE271" s="13"/>
      <c r="AT271" s="236" t="s">
        <v>179</v>
      </c>
      <c r="AU271" s="236" t="s">
        <v>86</v>
      </c>
      <c r="AV271" s="13" t="s">
        <v>86</v>
      </c>
      <c r="AW271" s="13" t="s">
        <v>38</v>
      </c>
      <c r="AX271" s="13" t="s">
        <v>84</v>
      </c>
      <c r="AY271" s="236" t="s">
        <v>164</v>
      </c>
    </row>
    <row r="272" s="2" customFormat="1" ht="26.4" customHeight="1">
      <c r="A272" s="41"/>
      <c r="B272" s="42"/>
      <c r="C272" s="258" t="s">
        <v>448</v>
      </c>
      <c r="D272" s="258" t="s">
        <v>237</v>
      </c>
      <c r="E272" s="259" t="s">
        <v>449</v>
      </c>
      <c r="F272" s="260" t="s">
        <v>450</v>
      </c>
      <c r="G272" s="261" t="s">
        <v>345</v>
      </c>
      <c r="H272" s="262">
        <v>10.132999999999999</v>
      </c>
      <c r="I272" s="263"/>
      <c r="J272" s="264">
        <f>ROUND(I272*H272,2)</f>
        <v>0</v>
      </c>
      <c r="K272" s="260" t="s">
        <v>170</v>
      </c>
      <c r="L272" s="265"/>
      <c r="M272" s="266" t="s">
        <v>32</v>
      </c>
      <c r="N272" s="267" t="s">
        <v>47</v>
      </c>
      <c r="O272" s="87"/>
      <c r="P272" s="216">
        <f>O272*H272</f>
        <v>0</v>
      </c>
      <c r="Q272" s="216">
        <v>0.00010000000000000001</v>
      </c>
      <c r="R272" s="216">
        <f>Q272*H272</f>
        <v>0.0010133</v>
      </c>
      <c r="S272" s="216">
        <v>0</v>
      </c>
      <c r="T272" s="217">
        <f>S272*H272</f>
        <v>0</v>
      </c>
      <c r="U272" s="41"/>
      <c r="V272" s="41"/>
      <c r="W272" s="41"/>
      <c r="X272" s="41"/>
      <c r="Y272" s="41"/>
      <c r="Z272" s="41"/>
      <c r="AA272" s="41"/>
      <c r="AB272" s="41"/>
      <c r="AC272" s="41"/>
      <c r="AD272" s="41"/>
      <c r="AE272" s="41"/>
      <c r="AR272" s="218" t="s">
        <v>218</v>
      </c>
      <c r="AT272" s="218" t="s">
        <v>237</v>
      </c>
      <c r="AU272" s="218" t="s">
        <v>86</v>
      </c>
      <c r="AY272" s="19" t="s">
        <v>164</v>
      </c>
      <c r="BE272" s="219">
        <f>IF(N272="základní",J272,0)</f>
        <v>0</v>
      </c>
      <c r="BF272" s="219">
        <f>IF(N272="snížená",J272,0)</f>
        <v>0</v>
      </c>
      <c r="BG272" s="219">
        <f>IF(N272="zákl. přenesená",J272,0)</f>
        <v>0</v>
      </c>
      <c r="BH272" s="219">
        <f>IF(N272="sníž. přenesená",J272,0)</f>
        <v>0</v>
      </c>
      <c r="BI272" s="219">
        <f>IF(N272="nulová",J272,0)</f>
        <v>0</v>
      </c>
      <c r="BJ272" s="19" t="s">
        <v>84</v>
      </c>
      <c r="BK272" s="219">
        <f>ROUND(I272*H272,2)</f>
        <v>0</v>
      </c>
      <c r="BL272" s="19" t="s">
        <v>171</v>
      </c>
      <c r="BM272" s="218" t="s">
        <v>451</v>
      </c>
    </row>
    <row r="273" s="13" customFormat="1">
      <c r="A273" s="13"/>
      <c r="B273" s="225"/>
      <c r="C273" s="226"/>
      <c r="D273" s="227" t="s">
        <v>179</v>
      </c>
      <c r="E273" s="226"/>
      <c r="F273" s="229" t="s">
        <v>452</v>
      </c>
      <c r="G273" s="226"/>
      <c r="H273" s="230">
        <v>10.132999999999999</v>
      </c>
      <c r="I273" s="231"/>
      <c r="J273" s="226"/>
      <c r="K273" s="226"/>
      <c r="L273" s="232"/>
      <c r="M273" s="233"/>
      <c r="N273" s="234"/>
      <c r="O273" s="234"/>
      <c r="P273" s="234"/>
      <c r="Q273" s="234"/>
      <c r="R273" s="234"/>
      <c r="S273" s="234"/>
      <c r="T273" s="235"/>
      <c r="U273" s="13"/>
      <c r="V273" s="13"/>
      <c r="W273" s="13"/>
      <c r="X273" s="13"/>
      <c r="Y273" s="13"/>
      <c r="Z273" s="13"/>
      <c r="AA273" s="13"/>
      <c r="AB273" s="13"/>
      <c r="AC273" s="13"/>
      <c r="AD273" s="13"/>
      <c r="AE273" s="13"/>
      <c r="AT273" s="236" t="s">
        <v>179</v>
      </c>
      <c r="AU273" s="236" t="s">
        <v>86</v>
      </c>
      <c r="AV273" s="13" t="s">
        <v>86</v>
      </c>
      <c r="AW273" s="13" t="s">
        <v>4</v>
      </c>
      <c r="AX273" s="13" t="s">
        <v>84</v>
      </c>
      <c r="AY273" s="236" t="s">
        <v>164</v>
      </c>
    </row>
    <row r="274" s="2" customFormat="1" ht="60" customHeight="1">
      <c r="A274" s="41"/>
      <c r="B274" s="42"/>
      <c r="C274" s="207" t="s">
        <v>453</v>
      </c>
      <c r="D274" s="207" t="s">
        <v>166</v>
      </c>
      <c r="E274" s="208" t="s">
        <v>454</v>
      </c>
      <c r="F274" s="209" t="s">
        <v>455</v>
      </c>
      <c r="G274" s="210" t="s">
        <v>345</v>
      </c>
      <c r="H274" s="211">
        <v>342.55000000000001</v>
      </c>
      <c r="I274" s="212"/>
      <c r="J274" s="213">
        <f>ROUND(I274*H274,2)</f>
        <v>0</v>
      </c>
      <c r="K274" s="209" t="s">
        <v>170</v>
      </c>
      <c r="L274" s="47"/>
      <c r="M274" s="214" t="s">
        <v>32</v>
      </c>
      <c r="N274" s="215" t="s">
        <v>47</v>
      </c>
      <c r="O274" s="87"/>
      <c r="P274" s="216">
        <f>O274*H274</f>
        <v>0</v>
      </c>
      <c r="Q274" s="216">
        <v>0</v>
      </c>
      <c r="R274" s="216">
        <f>Q274*H274</f>
        <v>0</v>
      </c>
      <c r="S274" s="216">
        <v>0</v>
      </c>
      <c r="T274" s="217">
        <f>S274*H274</f>
        <v>0</v>
      </c>
      <c r="U274" s="41"/>
      <c r="V274" s="41"/>
      <c r="W274" s="41"/>
      <c r="X274" s="41"/>
      <c r="Y274" s="41"/>
      <c r="Z274" s="41"/>
      <c r="AA274" s="41"/>
      <c r="AB274" s="41"/>
      <c r="AC274" s="41"/>
      <c r="AD274" s="41"/>
      <c r="AE274" s="41"/>
      <c r="AR274" s="218" t="s">
        <v>171</v>
      </c>
      <c r="AT274" s="218" t="s">
        <v>166</v>
      </c>
      <c r="AU274" s="218" t="s">
        <v>86</v>
      </c>
      <c r="AY274" s="19" t="s">
        <v>164</v>
      </c>
      <c r="BE274" s="219">
        <f>IF(N274="základní",J274,0)</f>
        <v>0</v>
      </c>
      <c r="BF274" s="219">
        <f>IF(N274="snížená",J274,0)</f>
        <v>0</v>
      </c>
      <c r="BG274" s="219">
        <f>IF(N274="zákl. přenesená",J274,0)</f>
        <v>0</v>
      </c>
      <c r="BH274" s="219">
        <f>IF(N274="sníž. přenesená",J274,0)</f>
        <v>0</v>
      </c>
      <c r="BI274" s="219">
        <f>IF(N274="nulová",J274,0)</f>
        <v>0</v>
      </c>
      <c r="BJ274" s="19" t="s">
        <v>84</v>
      </c>
      <c r="BK274" s="219">
        <f>ROUND(I274*H274,2)</f>
        <v>0</v>
      </c>
      <c r="BL274" s="19" t="s">
        <v>171</v>
      </c>
      <c r="BM274" s="218" t="s">
        <v>456</v>
      </c>
    </row>
    <row r="275" s="2" customFormat="1">
      <c r="A275" s="41"/>
      <c r="B275" s="42"/>
      <c r="C275" s="43"/>
      <c r="D275" s="220" t="s">
        <v>173</v>
      </c>
      <c r="E275" s="43"/>
      <c r="F275" s="221" t="s">
        <v>457</v>
      </c>
      <c r="G275" s="43"/>
      <c r="H275" s="43"/>
      <c r="I275" s="222"/>
      <c r="J275" s="43"/>
      <c r="K275" s="43"/>
      <c r="L275" s="47"/>
      <c r="M275" s="223"/>
      <c r="N275" s="224"/>
      <c r="O275" s="87"/>
      <c r="P275" s="87"/>
      <c r="Q275" s="87"/>
      <c r="R275" s="87"/>
      <c r="S275" s="87"/>
      <c r="T275" s="88"/>
      <c r="U275" s="41"/>
      <c r="V275" s="41"/>
      <c r="W275" s="41"/>
      <c r="X275" s="41"/>
      <c r="Y275" s="41"/>
      <c r="Z275" s="41"/>
      <c r="AA275" s="41"/>
      <c r="AB275" s="41"/>
      <c r="AC275" s="41"/>
      <c r="AD275" s="41"/>
      <c r="AE275" s="41"/>
      <c r="AT275" s="19" t="s">
        <v>173</v>
      </c>
      <c r="AU275" s="19" t="s">
        <v>86</v>
      </c>
    </row>
    <row r="276" s="2" customFormat="1" ht="26.4" customHeight="1">
      <c r="A276" s="41"/>
      <c r="B276" s="42"/>
      <c r="C276" s="258" t="s">
        <v>458</v>
      </c>
      <c r="D276" s="258" t="s">
        <v>237</v>
      </c>
      <c r="E276" s="259" t="s">
        <v>459</v>
      </c>
      <c r="F276" s="260" t="s">
        <v>460</v>
      </c>
      <c r="G276" s="261" t="s">
        <v>345</v>
      </c>
      <c r="H276" s="262">
        <v>359.678</v>
      </c>
      <c r="I276" s="263"/>
      <c r="J276" s="264">
        <f>ROUND(I276*H276,2)</f>
        <v>0</v>
      </c>
      <c r="K276" s="260" t="s">
        <v>170</v>
      </c>
      <c r="L276" s="265"/>
      <c r="M276" s="266" t="s">
        <v>32</v>
      </c>
      <c r="N276" s="267" t="s">
        <v>47</v>
      </c>
      <c r="O276" s="87"/>
      <c r="P276" s="216">
        <f>O276*H276</f>
        <v>0</v>
      </c>
      <c r="Q276" s="216">
        <v>4.0000000000000003E-05</v>
      </c>
      <c r="R276" s="216">
        <f>Q276*H276</f>
        <v>0.014387120000000002</v>
      </c>
      <c r="S276" s="216">
        <v>0</v>
      </c>
      <c r="T276" s="217">
        <f>S276*H276</f>
        <v>0</v>
      </c>
      <c r="U276" s="41"/>
      <c r="V276" s="41"/>
      <c r="W276" s="41"/>
      <c r="X276" s="41"/>
      <c r="Y276" s="41"/>
      <c r="Z276" s="41"/>
      <c r="AA276" s="41"/>
      <c r="AB276" s="41"/>
      <c r="AC276" s="41"/>
      <c r="AD276" s="41"/>
      <c r="AE276" s="41"/>
      <c r="AR276" s="218" t="s">
        <v>218</v>
      </c>
      <c r="AT276" s="218" t="s">
        <v>237</v>
      </c>
      <c r="AU276" s="218" t="s">
        <v>86</v>
      </c>
      <c r="AY276" s="19" t="s">
        <v>164</v>
      </c>
      <c r="BE276" s="219">
        <f>IF(N276="základní",J276,0)</f>
        <v>0</v>
      </c>
      <c r="BF276" s="219">
        <f>IF(N276="snížená",J276,0)</f>
        <v>0</v>
      </c>
      <c r="BG276" s="219">
        <f>IF(N276="zákl. přenesená",J276,0)</f>
        <v>0</v>
      </c>
      <c r="BH276" s="219">
        <f>IF(N276="sníž. přenesená",J276,0)</f>
        <v>0</v>
      </c>
      <c r="BI276" s="219">
        <f>IF(N276="nulová",J276,0)</f>
        <v>0</v>
      </c>
      <c r="BJ276" s="19" t="s">
        <v>84</v>
      </c>
      <c r="BK276" s="219">
        <f>ROUND(I276*H276,2)</f>
        <v>0</v>
      </c>
      <c r="BL276" s="19" t="s">
        <v>171</v>
      </c>
      <c r="BM276" s="218" t="s">
        <v>461</v>
      </c>
    </row>
    <row r="277" s="13" customFormat="1">
      <c r="A277" s="13"/>
      <c r="B277" s="225"/>
      <c r="C277" s="226"/>
      <c r="D277" s="227" t="s">
        <v>179</v>
      </c>
      <c r="E277" s="226"/>
      <c r="F277" s="229" t="s">
        <v>444</v>
      </c>
      <c r="G277" s="226"/>
      <c r="H277" s="230">
        <v>359.678</v>
      </c>
      <c r="I277" s="231"/>
      <c r="J277" s="226"/>
      <c r="K277" s="226"/>
      <c r="L277" s="232"/>
      <c r="M277" s="233"/>
      <c r="N277" s="234"/>
      <c r="O277" s="234"/>
      <c r="P277" s="234"/>
      <c r="Q277" s="234"/>
      <c r="R277" s="234"/>
      <c r="S277" s="234"/>
      <c r="T277" s="235"/>
      <c r="U277" s="13"/>
      <c r="V277" s="13"/>
      <c r="W277" s="13"/>
      <c r="X277" s="13"/>
      <c r="Y277" s="13"/>
      <c r="Z277" s="13"/>
      <c r="AA277" s="13"/>
      <c r="AB277" s="13"/>
      <c r="AC277" s="13"/>
      <c r="AD277" s="13"/>
      <c r="AE277" s="13"/>
      <c r="AT277" s="236" t="s">
        <v>179</v>
      </c>
      <c r="AU277" s="236" t="s">
        <v>86</v>
      </c>
      <c r="AV277" s="13" t="s">
        <v>86</v>
      </c>
      <c r="AW277" s="13" t="s">
        <v>4</v>
      </c>
      <c r="AX277" s="13" t="s">
        <v>84</v>
      </c>
      <c r="AY277" s="236" t="s">
        <v>164</v>
      </c>
    </row>
    <row r="278" s="2" customFormat="1" ht="72" customHeight="1">
      <c r="A278" s="41"/>
      <c r="B278" s="42"/>
      <c r="C278" s="207" t="s">
        <v>462</v>
      </c>
      <c r="D278" s="207" t="s">
        <v>166</v>
      </c>
      <c r="E278" s="208" t="s">
        <v>463</v>
      </c>
      <c r="F278" s="209" t="s">
        <v>464</v>
      </c>
      <c r="G278" s="210" t="s">
        <v>169</v>
      </c>
      <c r="H278" s="211">
        <v>1144</v>
      </c>
      <c r="I278" s="212"/>
      <c r="J278" s="213">
        <f>ROUND(I278*H278,2)</f>
        <v>0</v>
      </c>
      <c r="K278" s="209" t="s">
        <v>170</v>
      </c>
      <c r="L278" s="47"/>
      <c r="M278" s="214" t="s">
        <v>32</v>
      </c>
      <c r="N278" s="215" t="s">
        <v>47</v>
      </c>
      <c r="O278" s="87"/>
      <c r="P278" s="216">
        <f>O278*H278</f>
        <v>0</v>
      </c>
      <c r="Q278" s="216">
        <v>0.0086</v>
      </c>
      <c r="R278" s="216">
        <f>Q278*H278</f>
        <v>9.8384</v>
      </c>
      <c r="S278" s="216">
        <v>0</v>
      </c>
      <c r="T278" s="217">
        <f>S278*H278</f>
        <v>0</v>
      </c>
      <c r="U278" s="41"/>
      <c r="V278" s="41"/>
      <c r="W278" s="41"/>
      <c r="X278" s="41"/>
      <c r="Y278" s="41"/>
      <c r="Z278" s="41"/>
      <c r="AA278" s="41"/>
      <c r="AB278" s="41"/>
      <c r="AC278" s="41"/>
      <c r="AD278" s="41"/>
      <c r="AE278" s="41"/>
      <c r="AR278" s="218" t="s">
        <v>171</v>
      </c>
      <c r="AT278" s="218" t="s">
        <v>166</v>
      </c>
      <c r="AU278" s="218" t="s">
        <v>86</v>
      </c>
      <c r="AY278" s="19" t="s">
        <v>164</v>
      </c>
      <c r="BE278" s="219">
        <f>IF(N278="základní",J278,0)</f>
        <v>0</v>
      </c>
      <c r="BF278" s="219">
        <f>IF(N278="snížená",J278,0)</f>
        <v>0</v>
      </c>
      <c r="BG278" s="219">
        <f>IF(N278="zákl. přenesená",J278,0)</f>
        <v>0</v>
      </c>
      <c r="BH278" s="219">
        <f>IF(N278="sníž. přenesená",J278,0)</f>
        <v>0</v>
      </c>
      <c r="BI278" s="219">
        <f>IF(N278="nulová",J278,0)</f>
        <v>0</v>
      </c>
      <c r="BJ278" s="19" t="s">
        <v>84</v>
      </c>
      <c r="BK278" s="219">
        <f>ROUND(I278*H278,2)</f>
        <v>0</v>
      </c>
      <c r="BL278" s="19" t="s">
        <v>171</v>
      </c>
      <c r="BM278" s="218" t="s">
        <v>465</v>
      </c>
    </row>
    <row r="279" s="2" customFormat="1">
      <c r="A279" s="41"/>
      <c r="B279" s="42"/>
      <c r="C279" s="43"/>
      <c r="D279" s="220" t="s">
        <v>173</v>
      </c>
      <c r="E279" s="43"/>
      <c r="F279" s="221" t="s">
        <v>466</v>
      </c>
      <c r="G279" s="43"/>
      <c r="H279" s="43"/>
      <c r="I279" s="222"/>
      <c r="J279" s="43"/>
      <c r="K279" s="43"/>
      <c r="L279" s="47"/>
      <c r="M279" s="223"/>
      <c r="N279" s="224"/>
      <c r="O279" s="87"/>
      <c r="P279" s="87"/>
      <c r="Q279" s="87"/>
      <c r="R279" s="87"/>
      <c r="S279" s="87"/>
      <c r="T279" s="88"/>
      <c r="U279" s="41"/>
      <c r="V279" s="41"/>
      <c r="W279" s="41"/>
      <c r="X279" s="41"/>
      <c r="Y279" s="41"/>
      <c r="Z279" s="41"/>
      <c r="AA279" s="41"/>
      <c r="AB279" s="41"/>
      <c r="AC279" s="41"/>
      <c r="AD279" s="41"/>
      <c r="AE279" s="41"/>
      <c r="AT279" s="19" t="s">
        <v>173</v>
      </c>
      <c r="AU279" s="19" t="s">
        <v>86</v>
      </c>
    </row>
    <row r="280" s="13" customFormat="1">
      <c r="A280" s="13"/>
      <c r="B280" s="225"/>
      <c r="C280" s="226"/>
      <c r="D280" s="227" t="s">
        <v>179</v>
      </c>
      <c r="E280" s="228" t="s">
        <v>32</v>
      </c>
      <c r="F280" s="229" t="s">
        <v>467</v>
      </c>
      <c r="G280" s="226"/>
      <c r="H280" s="230">
        <v>238</v>
      </c>
      <c r="I280" s="231"/>
      <c r="J280" s="226"/>
      <c r="K280" s="226"/>
      <c r="L280" s="232"/>
      <c r="M280" s="233"/>
      <c r="N280" s="234"/>
      <c r="O280" s="234"/>
      <c r="P280" s="234"/>
      <c r="Q280" s="234"/>
      <c r="R280" s="234"/>
      <c r="S280" s="234"/>
      <c r="T280" s="235"/>
      <c r="U280" s="13"/>
      <c r="V280" s="13"/>
      <c r="W280" s="13"/>
      <c r="X280" s="13"/>
      <c r="Y280" s="13"/>
      <c r="Z280" s="13"/>
      <c r="AA280" s="13"/>
      <c r="AB280" s="13"/>
      <c r="AC280" s="13"/>
      <c r="AD280" s="13"/>
      <c r="AE280" s="13"/>
      <c r="AT280" s="236" t="s">
        <v>179</v>
      </c>
      <c r="AU280" s="236" t="s">
        <v>86</v>
      </c>
      <c r="AV280" s="13" t="s">
        <v>86</v>
      </c>
      <c r="AW280" s="13" t="s">
        <v>38</v>
      </c>
      <c r="AX280" s="13" t="s">
        <v>76</v>
      </c>
      <c r="AY280" s="236" t="s">
        <v>164</v>
      </c>
    </row>
    <row r="281" s="13" customFormat="1">
      <c r="A281" s="13"/>
      <c r="B281" s="225"/>
      <c r="C281" s="226"/>
      <c r="D281" s="227" t="s">
        <v>179</v>
      </c>
      <c r="E281" s="228" t="s">
        <v>32</v>
      </c>
      <c r="F281" s="229" t="s">
        <v>468</v>
      </c>
      <c r="G281" s="226"/>
      <c r="H281" s="230">
        <v>300</v>
      </c>
      <c r="I281" s="231"/>
      <c r="J281" s="226"/>
      <c r="K281" s="226"/>
      <c r="L281" s="232"/>
      <c r="M281" s="233"/>
      <c r="N281" s="234"/>
      <c r="O281" s="234"/>
      <c r="P281" s="234"/>
      <c r="Q281" s="234"/>
      <c r="R281" s="234"/>
      <c r="S281" s="234"/>
      <c r="T281" s="235"/>
      <c r="U281" s="13"/>
      <c r="V281" s="13"/>
      <c r="W281" s="13"/>
      <c r="X281" s="13"/>
      <c r="Y281" s="13"/>
      <c r="Z281" s="13"/>
      <c r="AA281" s="13"/>
      <c r="AB281" s="13"/>
      <c r="AC281" s="13"/>
      <c r="AD281" s="13"/>
      <c r="AE281" s="13"/>
      <c r="AT281" s="236" t="s">
        <v>179</v>
      </c>
      <c r="AU281" s="236" t="s">
        <v>86</v>
      </c>
      <c r="AV281" s="13" t="s">
        <v>86</v>
      </c>
      <c r="AW281" s="13" t="s">
        <v>38</v>
      </c>
      <c r="AX281" s="13" t="s">
        <v>76</v>
      </c>
      <c r="AY281" s="236" t="s">
        <v>164</v>
      </c>
    </row>
    <row r="282" s="13" customFormat="1">
      <c r="A282" s="13"/>
      <c r="B282" s="225"/>
      <c r="C282" s="226"/>
      <c r="D282" s="227" t="s">
        <v>179</v>
      </c>
      <c r="E282" s="228" t="s">
        <v>32</v>
      </c>
      <c r="F282" s="229" t="s">
        <v>469</v>
      </c>
      <c r="G282" s="226"/>
      <c r="H282" s="230">
        <v>242</v>
      </c>
      <c r="I282" s="231"/>
      <c r="J282" s="226"/>
      <c r="K282" s="226"/>
      <c r="L282" s="232"/>
      <c r="M282" s="233"/>
      <c r="N282" s="234"/>
      <c r="O282" s="234"/>
      <c r="P282" s="234"/>
      <c r="Q282" s="234"/>
      <c r="R282" s="234"/>
      <c r="S282" s="234"/>
      <c r="T282" s="235"/>
      <c r="U282" s="13"/>
      <c r="V282" s="13"/>
      <c r="W282" s="13"/>
      <c r="X282" s="13"/>
      <c r="Y282" s="13"/>
      <c r="Z282" s="13"/>
      <c r="AA282" s="13"/>
      <c r="AB282" s="13"/>
      <c r="AC282" s="13"/>
      <c r="AD282" s="13"/>
      <c r="AE282" s="13"/>
      <c r="AT282" s="236" t="s">
        <v>179</v>
      </c>
      <c r="AU282" s="236" t="s">
        <v>86</v>
      </c>
      <c r="AV282" s="13" t="s">
        <v>86</v>
      </c>
      <c r="AW282" s="13" t="s">
        <v>38</v>
      </c>
      <c r="AX282" s="13" t="s">
        <v>76</v>
      </c>
      <c r="AY282" s="236" t="s">
        <v>164</v>
      </c>
    </row>
    <row r="283" s="13" customFormat="1">
      <c r="A283" s="13"/>
      <c r="B283" s="225"/>
      <c r="C283" s="226"/>
      <c r="D283" s="227" t="s">
        <v>179</v>
      </c>
      <c r="E283" s="228" t="s">
        <v>32</v>
      </c>
      <c r="F283" s="229" t="s">
        <v>470</v>
      </c>
      <c r="G283" s="226"/>
      <c r="H283" s="230">
        <v>275</v>
      </c>
      <c r="I283" s="231"/>
      <c r="J283" s="226"/>
      <c r="K283" s="226"/>
      <c r="L283" s="232"/>
      <c r="M283" s="233"/>
      <c r="N283" s="234"/>
      <c r="O283" s="234"/>
      <c r="P283" s="234"/>
      <c r="Q283" s="234"/>
      <c r="R283" s="234"/>
      <c r="S283" s="234"/>
      <c r="T283" s="235"/>
      <c r="U283" s="13"/>
      <c r="V283" s="13"/>
      <c r="W283" s="13"/>
      <c r="X283" s="13"/>
      <c r="Y283" s="13"/>
      <c r="Z283" s="13"/>
      <c r="AA283" s="13"/>
      <c r="AB283" s="13"/>
      <c r="AC283" s="13"/>
      <c r="AD283" s="13"/>
      <c r="AE283" s="13"/>
      <c r="AT283" s="236" t="s">
        <v>179</v>
      </c>
      <c r="AU283" s="236" t="s">
        <v>86</v>
      </c>
      <c r="AV283" s="13" t="s">
        <v>86</v>
      </c>
      <c r="AW283" s="13" t="s">
        <v>38</v>
      </c>
      <c r="AX283" s="13" t="s">
        <v>76</v>
      </c>
      <c r="AY283" s="236" t="s">
        <v>164</v>
      </c>
    </row>
    <row r="284" s="13" customFormat="1">
      <c r="A284" s="13"/>
      <c r="B284" s="225"/>
      <c r="C284" s="226"/>
      <c r="D284" s="227" t="s">
        <v>179</v>
      </c>
      <c r="E284" s="228" t="s">
        <v>32</v>
      </c>
      <c r="F284" s="229" t="s">
        <v>471</v>
      </c>
      <c r="G284" s="226"/>
      <c r="H284" s="230">
        <v>89</v>
      </c>
      <c r="I284" s="231"/>
      <c r="J284" s="226"/>
      <c r="K284" s="226"/>
      <c r="L284" s="232"/>
      <c r="M284" s="233"/>
      <c r="N284" s="234"/>
      <c r="O284" s="234"/>
      <c r="P284" s="234"/>
      <c r="Q284" s="234"/>
      <c r="R284" s="234"/>
      <c r="S284" s="234"/>
      <c r="T284" s="235"/>
      <c r="U284" s="13"/>
      <c r="V284" s="13"/>
      <c r="W284" s="13"/>
      <c r="X284" s="13"/>
      <c r="Y284" s="13"/>
      <c r="Z284" s="13"/>
      <c r="AA284" s="13"/>
      <c r="AB284" s="13"/>
      <c r="AC284" s="13"/>
      <c r="AD284" s="13"/>
      <c r="AE284" s="13"/>
      <c r="AT284" s="236" t="s">
        <v>179</v>
      </c>
      <c r="AU284" s="236" t="s">
        <v>86</v>
      </c>
      <c r="AV284" s="13" t="s">
        <v>86</v>
      </c>
      <c r="AW284" s="13" t="s">
        <v>38</v>
      </c>
      <c r="AX284" s="13" t="s">
        <v>76</v>
      </c>
      <c r="AY284" s="236" t="s">
        <v>164</v>
      </c>
    </row>
    <row r="285" s="14" customFormat="1">
      <c r="A285" s="14"/>
      <c r="B285" s="237"/>
      <c r="C285" s="238"/>
      <c r="D285" s="227" t="s">
        <v>179</v>
      </c>
      <c r="E285" s="239" t="s">
        <v>32</v>
      </c>
      <c r="F285" s="240" t="s">
        <v>181</v>
      </c>
      <c r="G285" s="238"/>
      <c r="H285" s="241">
        <v>1144</v>
      </c>
      <c r="I285" s="242"/>
      <c r="J285" s="238"/>
      <c r="K285" s="238"/>
      <c r="L285" s="243"/>
      <c r="M285" s="244"/>
      <c r="N285" s="245"/>
      <c r="O285" s="245"/>
      <c r="P285" s="245"/>
      <c r="Q285" s="245"/>
      <c r="R285" s="245"/>
      <c r="S285" s="245"/>
      <c r="T285" s="246"/>
      <c r="U285" s="14"/>
      <c r="V285" s="14"/>
      <c r="W285" s="14"/>
      <c r="X285" s="14"/>
      <c r="Y285" s="14"/>
      <c r="Z285" s="14"/>
      <c r="AA285" s="14"/>
      <c r="AB285" s="14"/>
      <c r="AC285" s="14"/>
      <c r="AD285" s="14"/>
      <c r="AE285" s="14"/>
      <c r="AT285" s="247" t="s">
        <v>179</v>
      </c>
      <c r="AU285" s="247" t="s">
        <v>86</v>
      </c>
      <c r="AV285" s="14" t="s">
        <v>171</v>
      </c>
      <c r="AW285" s="14" t="s">
        <v>38</v>
      </c>
      <c r="AX285" s="14" t="s">
        <v>84</v>
      </c>
      <c r="AY285" s="247" t="s">
        <v>164</v>
      </c>
    </row>
    <row r="286" s="2" customFormat="1" ht="24" customHeight="1">
      <c r="A286" s="41"/>
      <c r="B286" s="42"/>
      <c r="C286" s="258" t="s">
        <v>472</v>
      </c>
      <c r="D286" s="258" t="s">
        <v>237</v>
      </c>
      <c r="E286" s="259" t="s">
        <v>473</v>
      </c>
      <c r="F286" s="260" t="s">
        <v>474</v>
      </c>
      <c r="G286" s="261" t="s">
        <v>169</v>
      </c>
      <c r="H286" s="262">
        <v>1107.75</v>
      </c>
      <c r="I286" s="263"/>
      <c r="J286" s="264">
        <f>ROUND(I286*H286,2)</f>
        <v>0</v>
      </c>
      <c r="K286" s="260" t="s">
        <v>170</v>
      </c>
      <c r="L286" s="265"/>
      <c r="M286" s="266" t="s">
        <v>32</v>
      </c>
      <c r="N286" s="267" t="s">
        <v>47</v>
      </c>
      <c r="O286" s="87"/>
      <c r="P286" s="216">
        <f>O286*H286</f>
        <v>0</v>
      </c>
      <c r="Q286" s="216">
        <v>0.0023999999999999998</v>
      </c>
      <c r="R286" s="216">
        <f>Q286*H286</f>
        <v>2.6585999999999999</v>
      </c>
      <c r="S286" s="216">
        <v>0</v>
      </c>
      <c r="T286" s="217">
        <f>S286*H286</f>
        <v>0</v>
      </c>
      <c r="U286" s="41"/>
      <c r="V286" s="41"/>
      <c r="W286" s="41"/>
      <c r="X286" s="41"/>
      <c r="Y286" s="41"/>
      <c r="Z286" s="41"/>
      <c r="AA286" s="41"/>
      <c r="AB286" s="41"/>
      <c r="AC286" s="41"/>
      <c r="AD286" s="41"/>
      <c r="AE286" s="41"/>
      <c r="AR286" s="218" t="s">
        <v>218</v>
      </c>
      <c r="AT286" s="218" t="s">
        <v>237</v>
      </c>
      <c r="AU286" s="218" t="s">
        <v>86</v>
      </c>
      <c r="AY286" s="19" t="s">
        <v>164</v>
      </c>
      <c r="BE286" s="219">
        <f>IF(N286="základní",J286,0)</f>
        <v>0</v>
      </c>
      <c r="BF286" s="219">
        <f>IF(N286="snížená",J286,0)</f>
        <v>0</v>
      </c>
      <c r="BG286" s="219">
        <f>IF(N286="zákl. přenesená",J286,0)</f>
        <v>0</v>
      </c>
      <c r="BH286" s="219">
        <f>IF(N286="sníž. přenesená",J286,0)</f>
        <v>0</v>
      </c>
      <c r="BI286" s="219">
        <f>IF(N286="nulová",J286,0)</f>
        <v>0</v>
      </c>
      <c r="BJ286" s="19" t="s">
        <v>84</v>
      </c>
      <c r="BK286" s="219">
        <f>ROUND(I286*H286,2)</f>
        <v>0</v>
      </c>
      <c r="BL286" s="19" t="s">
        <v>171</v>
      </c>
      <c r="BM286" s="218" t="s">
        <v>475</v>
      </c>
    </row>
    <row r="287" s="13" customFormat="1">
      <c r="A287" s="13"/>
      <c r="B287" s="225"/>
      <c r="C287" s="226"/>
      <c r="D287" s="227" t="s">
        <v>179</v>
      </c>
      <c r="E287" s="226"/>
      <c r="F287" s="229" t="s">
        <v>476</v>
      </c>
      <c r="G287" s="226"/>
      <c r="H287" s="230">
        <v>1107.75</v>
      </c>
      <c r="I287" s="231"/>
      <c r="J287" s="226"/>
      <c r="K287" s="226"/>
      <c r="L287" s="232"/>
      <c r="M287" s="233"/>
      <c r="N287" s="234"/>
      <c r="O287" s="234"/>
      <c r="P287" s="234"/>
      <c r="Q287" s="234"/>
      <c r="R287" s="234"/>
      <c r="S287" s="234"/>
      <c r="T287" s="235"/>
      <c r="U287" s="13"/>
      <c r="V287" s="13"/>
      <c r="W287" s="13"/>
      <c r="X287" s="13"/>
      <c r="Y287" s="13"/>
      <c r="Z287" s="13"/>
      <c r="AA287" s="13"/>
      <c r="AB287" s="13"/>
      <c r="AC287" s="13"/>
      <c r="AD287" s="13"/>
      <c r="AE287" s="13"/>
      <c r="AT287" s="236" t="s">
        <v>179</v>
      </c>
      <c r="AU287" s="236" t="s">
        <v>86</v>
      </c>
      <c r="AV287" s="13" t="s">
        <v>86</v>
      </c>
      <c r="AW287" s="13" t="s">
        <v>4</v>
      </c>
      <c r="AX287" s="13" t="s">
        <v>84</v>
      </c>
      <c r="AY287" s="236" t="s">
        <v>164</v>
      </c>
    </row>
    <row r="288" s="2" customFormat="1" ht="26.4" customHeight="1">
      <c r="A288" s="41"/>
      <c r="B288" s="42"/>
      <c r="C288" s="258" t="s">
        <v>477</v>
      </c>
      <c r="D288" s="258" t="s">
        <v>237</v>
      </c>
      <c r="E288" s="259" t="s">
        <v>478</v>
      </c>
      <c r="F288" s="260" t="s">
        <v>479</v>
      </c>
      <c r="G288" s="261" t="s">
        <v>169</v>
      </c>
      <c r="H288" s="262">
        <v>94.5</v>
      </c>
      <c r="I288" s="263"/>
      <c r="J288" s="264">
        <f>ROUND(I288*H288,2)</f>
        <v>0</v>
      </c>
      <c r="K288" s="260" t="s">
        <v>170</v>
      </c>
      <c r="L288" s="265"/>
      <c r="M288" s="266" t="s">
        <v>32</v>
      </c>
      <c r="N288" s="267" t="s">
        <v>47</v>
      </c>
      <c r="O288" s="87"/>
      <c r="P288" s="216">
        <f>O288*H288</f>
        <v>0</v>
      </c>
      <c r="Q288" s="216">
        <v>0.0047999999999999996</v>
      </c>
      <c r="R288" s="216">
        <f>Q288*H288</f>
        <v>0.45359999999999995</v>
      </c>
      <c r="S288" s="216">
        <v>0</v>
      </c>
      <c r="T288" s="217">
        <f>S288*H288</f>
        <v>0</v>
      </c>
      <c r="U288" s="41"/>
      <c r="V288" s="41"/>
      <c r="W288" s="41"/>
      <c r="X288" s="41"/>
      <c r="Y288" s="41"/>
      <c r="Z288" s="41"/>
      <c r="AA288" s="41"/>
      <c r="AB288" s="41"/>
      <c r="AC288" s="41"/>
      <c r="AD288" s="41"/>
      <c r="AE288" s="41"/>
      <c r="AR288" s="218" t="s">
        <v>218</v>
      </c>
      <c r="AT288" s="218" t="s">
        <v>237</v>
      </c>
      <c r="AU288" s="218" t="s">
        <v>86</v>
      </c>
      <c r="AY288" s="19" t="s">
        <v>164</v>
      </c>
      <c r="BE288" s="219">
        <f>IF(N288="základní",J288,0)</f>
        <v>0</v>
      </c>
      <c r="BF288" s="219">
        <f>IF(N288="snížená",J288,0)</f>
        <v>0</v>
      </c>
      <c r="BG288" s="219">
        <f>IF(N288="zákl. přenesená",J288,0)</f>
        <v>0</v>
      </c>
      <c r="BH288" s="219">
        <f>IF(N288="sníž. přenesená",J288,0)</f>
        <v>0</v>
      </c>
      <c r="BI288" s="219">
        <f>IF(N288="nulová",J288,0)</f>
        <v>0</v>
      </c>
      <c r="BJ288" s="19" t="s">
        <v>84</v>
      </c>
      <c r="BK288" s="219">
        <f>ROUND(I288*H288,2)</f>
        <v>0</v>
      </c>
      <c r="BL288" s="19" t="s">
        <v>171</v>
      </c>
      <c r="BM288" s="218" t="s">
        <v>480</v>
      </c>
    </row>
    <row r="289" s="13" customFormat="1">
      <c r="A289" s="13"/>
      <c r="B289" s="225"/>
      <c r="C289" s="226"/>
      <c r="D289" s="227" t="s">
        <v>179</v>
      </c>
      <c r="E289" s="226"/>
      <c r="F289" s="229" t="s">
        <v>481</v>
      </c>
      <c r="G289" s="226"/>
      <c r="H289" s="230">
        <v>94.5</v>
      </c>
      <c r="I289" s="231"/>
      <c r="J289" s="226"/>
      <c r="K289" s="226"/>
      <c r="L289" s="232"/>
      <c r="M289" s="233"/>
      <c r="N289" s="234"/>
      <c r="O289" s="234"/>
      <c r="P289" s="234"/>
      <c r="Q289" s="234"/>
      <c r="R289" s="234"/>
      <c r="S289" s="234"/>
      <c r="T289" s="235"/>
      <c r="U289" s="13"/>
      <c r="V289" s="13"/>
      <c r="W289" s="13"/>
      <c r="X289" s="13"/>
      <c r="Y289" s="13"/>
      <c r="Z289" s="13"/>
      <c r="AA289" s="13"/>
      <c r="AB289" s="13"/>
      <c r="AC289" s="13"/>
      <c r="AD289" s="13"/>
      <c r="AE289" s="13"/>
      <c r="AT289" s="236" t="s">
        <v>179</v>
      </c>
      <c r="AU289" s="236" t="s">
        <v>86</v>
      </c>
      <c r="AV289" s="13" t="s">
        <v>86</v>
      </c>
      <c r="AW289" s="13" t="s">
        <v>4</v>
      </c>
      <c r="AX289" s="13" t="s">
        <v>84</v>
      </c>
      <c r="AY289" s="236" t="s">
        <v>164</v>
      </c>
    </row>
    <row r="290" s="2" customFormat="1" ht="60" customHeight="1">
      <c r="A290" s="41"/>
      <c r="B290" s="42"/>
      <c r="C290" s="207" t="s">
        <v>482</v>
      </c>
      <c r="D290" s="207" t="s">
        <v>166</v>
      </c>
      <c r="E290" s="208" t="s">
        <v>483</v>
      </c>
      <c r="F290" s="209" t="s">
        <v>484</v>
      </c>
      <c r="G290" s="210" t="s">
        <v>169</v>
      </c>
      <c r="H290" s="211">
        <v>1144</v>
      </c>
      <c r="I290" s="212"/>
      <c r="J290" s="213">
        <f>ROUND(I290*H290,2)</f>
        <v>0</v>
      </c>
      <c r="K290" s="209" t="s">
        <v>170</v>
      </c>
      <c r="L290" s="47"/>
      <c r="M290" s="214" t="s">
        <v>32</v>
      </c>
      <c r="N290" s="215" t="s">
        <v>47</v>
      </c>
      <c r="O290" s="87"/>
      <c r="P290" s="216">
        <f>O290*H290</f>
        <v>0</v>
      </c>
      <c r="Q290" s="216">
        <v>8.0000000000000007E-05</v>
      </c>
      <c r="R290" s="216">
        <f>Q290*H290</f>
        <v>0.091520000000000004</v>
      </c>
      <c r="S290" s="216">
        <v>0</v>
      </c>
      <c r="T290" s="217">
        <f>S290*H290</f>
        <v>0</v>
      </c>
      <c r="U290" s="41"/>
      <c r="V290" s="41"/>
      <c r="W290" s="41"/>
      <c r="X290" s="41"/>
      <c r="Y290" s="41"/>
      <c r="Z290" s="41"/>
      <c r="AA290" s="41"/>
      <c r="AB290" s="41"/>
      <c r="AC290" s="41"/>
      <c r="AD290" s="41"/>
      <c r="AE290" s="41"/>
      <c r="AR290" s="218" t="s">
        <v>171</v>
      </c>
      <c r="AT290" s="218" t="s">
        <v>166</v>
      </c>
      <c r="AU290" s="218" t="s">
        <v>86</v>
      </c>
      <c r="AY290" s="19" t="s">
        <v>164</v>
      </c>
      <c r="BE290" s="219">
        <f>IF(N290="základní",J290,0)</f>
        <v>0</v>
      </c>
      <c r="BF290" s="219">
        <f>IF(N290="snížená",J290,0)</f>
        <v>0</v>
      </c>
      <c r="BG290" s="219">
        <f>IF(N290="zákl. přenesená",J290,0)</f>
        <v>0</v>
      </c>
      <c r="BH290" s="219">
        <f>IF(N290="sníž. přenesená",J290,0)</f>
        <v>0</v>
      </c>
      <c r="BI290" s="219">
        <f>IF(N290="nulová",J290,0)</f>
        <v>0</v>
      </c>
      <c r="BJ290" s="19" t="s">
        <v>84</v>
      </c>
      <c r="BK290" s="219">
        <f>ROUND(I290*H290,2)</f>
        <v>0</v>
      </c>
      <c r="BL290" s="19" t="s">
        <v>171</v>
      </c>
      <c r="BM290" s="218" t="s">
        <v>485</v>
      </c>
    </row>
    <row r="291" s="2" customFormat="1">
      <c r="A291" s="41"/>
      <c r="B291" s="42"/>
      <c r="C291" s="43"/>
      <c r="D291" s="220" t="s">
        <v>173</v>
      </c>
      <c r="E291" s="43"/>
      <c r="F291" s="221" t="s">
        <v>486</v>
      </c>
      <c r="G291" s="43"/>
      <c r="H291" s="43"/>
      <c r="I291" s="222"/>
      <c r="J291" s="43"/>
      <c r="K291" s="43"/>
      <c r="L291" s="47"/>
      <c r="M291" s="223"/>
      <c r="N291" s="224"/>
      <c r="O291" s="87"/>
      <c r="P291" s="87"/>
      <c r="Q291" s="87"/>
      <c r="R291" s="87"/>
      <c r="S291" s="87"/>
      <c r="T291" s="88"/>
      <c r="U291" s="41"/>
      <c r="V291" s="41"/>
      <c r="W291" s="41"/>
      <c r="X291" s="41"/>
      <c r="Y291" s="41"/>
      <c r="Z291" s="41"/>
      <c r="AA291" s="41"/>
      <c r="AB291" s="41"/>
      <c r="AC291" s="41"/>
      <c r="AD291" s="41"/>
      <c r="AE291" s="41"/>
      <c r="AT291" s="19" t="s">
        <v>173</v>
      </c>
      <c r="AU291" s="19" t="s">
        <v>86</v>
      </c>
    </row>
    <row r="292" s="13" customFormat="1">
      <c r="A292" s="13"/>
      <c r="B292" s="225"/>
      <c r="C292" s="226"/>
      <c r="D292" s="227" t="s">
        <v>179</v>
      </c>
      <c r="E292" s="228" t="s">
        <v>32</v>
      </c>
      <c r="F292" s="229" t="s">
        <v>487</v>
      </c>
      <c r="G292" s="226"/>
      <c r="H292" s="230">
        <v>1144</v>
      </c>
      <c r="I292" s="231"/>
      <c r="J292" s="226"/>
      <c r="K292" s="226"/>
      <c r="L292" s="232"/>
      <c r="M292" s="233"/>
      <c r="N292" s="234"/>
      <c r="O292" s="234"/>
      <c r="P292" s="234"/>
      <c r="Q292" s="234"/>
      <c r="R292" s="234"/>
      <c r="S292" s="234"/>
      <c r="T292" s="235"/>
      <c r="U292" s="13"/>
      <c r="V292" s="13"/>
      <c r="W292" s="13"/>
      <c r="X292" s="13"/>
      <c r="Y292" s="13"/>
      <c r="Z292" s="13"/>
      <c r="AA292" s="13"/>
      <c r="AB292" s="13"/>
      <c r="AC292" s="13"/>
      <c r="AD292" s="13"/>
      <c r="AE292" s="13"/>
      <c r="AT292" s="236" t="s">
        <v>179</v>
      </c>
      <c r="AU292" s="236" t="s">
        <v>86</v>
      </c>
      <c r="AV292" s="13" t="s">
        <v>86</v>
      </c>
      <c r="AW292" s="13" t="s">
        <v>38</v>
      </c>
      <c r="AX292" s="13" t="s">
        <v>84</v>
      </c>
      <c r="AY292" s="236" t="s">
        <v>164</v>
      </c>
    </row>
    <row r="293" s="2" customFormat="1" ht="26.4" customHeight="1">
      <c r="A293" s="41"/>
      <c r="B293" s="42"/>
      <c r="C293" s="207" t="s">
        <v>488</v>
      </c>
      <c r="D293" s="207" t="s">
        <v>166</v>
      </c>
      <c r="E293" s="208" t="s">
        <v>489</v>
      </c>
      <c r="F293" s="209" t="s">
        <v>490</v>
      </c>
      <c r="G293" s="210" t="s">
        <v>345</v>
      </c>
      <c r="H293" s="211">
        <v>176.5</v>
      </c>
      <c r="I293" s="212"/>
      <c r="J293" s="213">
        <f>ROUND(I293*H293,2)</f>
        <v>0</v>
      </c>
      <c r="K293" s="209" t="s">
        <v>170</v>
      </c>
      <c r="L293" s="47"/>
      <c r="M293" s="214" t="s">
        <v>32</v>
      </c>
      <c r="N293" s="215" t="s">
        <v>47</v>
      </c>
      <c r="O293" s="87"/>
      <c r="P293" s="216">
        <f>O293*H293</f>
        <v>0</v>
      </c>
      <c r="Q293" s="216">
        <v>3.0000000000000001E-05</v>
      </c>
      <c r="R293" s="216">
        <f>Q293*H293</f>
        <v>0.0052950000000000002</v>
      </c>
      <c r="S293" s="216">
        <v>0</v>
      </c>
      <c r="T293" s="217">
        <f>S293*H293</f>
        <v>0</v>
      </c>
      <c r="U293" s="41"/>
      <c r="V293" s="41"/>
      <c r="W293" s="41"/>
      <c r="X293" s="41"/>
      <c r="Y293" s="41"/>
      <c r="Z293" s="41"/>
      <c r="AA293" s="41"/>
      <c r="AB293" s="41"/>
      <c r="AC293" s="41"/>
      <c r="AD293" s="41"/>
      <c r="AE293" s="41"/>
      <c r="AR293" s="218" t="s">
        <v>171</v>
      </c>
      <c r="AT293" s="218" t="s">
        <v>166</v>
      </c>
      <c r="AU293" s="218" t="s">
        <v>86</v>
      </c>
      <c r="AY293" s="19" t="s">
        <v>164</v>
      </c>
      <c r="BE293" s="219">
        <f>IF(N293="základní",J293,0)</f>
        <v>0</v>
      </c>
      <c r="BF293" s="219">
        <f>IF(N293="snížená",J293,0)</f>
        <v>0</v>
      </c>
      <c r="BG293" s="219">
        <f>IF(N293="zákl. přenesená",J293,0)</f>
        <v>0</v>
      </c>
      <c r="BH293" s="219">
        <f>IF(N293="sníž. přenesená",J293,0)</f>
        <v>0</v>
      </c>
      <c r="BI293" s="219">
        <f>IF(N293="nulová",J293,0)</f>
        <v>0</v>
      </c>
      <c r="BJ293" s="19" t="s">
        <v>84</v>
      </c>
      <c r="BK293" s="219">
        <f>ROUND(I293*H293,2)</f>
        <v>0</v>
      </c>
      <c r="BL293" s="19" t="s">
        <v>171</v>
      </c>
      <c r="BM293" s="218" t="s">
        <v>491</v>
      </c>
    </row>
    <row r="294" s="2" customFormat="1">
      <c r="A294" s="41"/>
      <c r="B294" s="42"/>
      <c r="C294" s="43"/>
      <c r="D294" s="220" t="s">
        <v>173</v>
      </c>
      <c r="E294" s="43"/>
      <c r="F294" s="221" t="s">
        <v>492</v>
      </c>
      <c r="G294" s="43"/>
      <c r="H294" s="43"/>
      <c r="I294" s="222"/>
      <c r="J294" s="43"/>
      <c r="K294" s="43"/>
      <c r="L294" s="47"/>
      <c r="M294" s="223"/>
      <c r="N294" s="224"/>
      <c r="O294" s="87"/>
      <c r="P294" s="87"/>
      <c r="Q294" s="87"/>
      <c r="R294" s="87"/>
      <c r="S294" s="87"/>
      <c r="T294" s="88"/>
      <c r="U294" s="41"/>
      <c r="V294" s="41"/>
      <c r="W294" s="41"/>
      <c r="X294" s="41"/>
      <c r="Y294" s="41"/>
      <c r="Z294" s="41"/>
      <c r="AA294" s="41"/>
      <c r="AB294" s="41"/>
      <c r="AC294" s="41"/>
      <c r="AD294" s="41"/>
      <c r="AE294" s="41"/>
      <c r="AT294" s="19" t="s">
        <v>173</v>
      </c>
      <c r="AU294" s="19" t="s">
        <v>86</v>
      </c>
    </row>
    <row r="295" s="13" customFormat="1">
      <c r="A295" s="13"/>
      <c r="B295" s="225"/>
      <c r="C295" s="226"/>
      <c r="D295" s="227" t="s">
        <v>179</v>
      </c>
      <c r="E295" s="228" t="s">
        <v>32</v>
      </c>
      <c r="F295" s="229" t="s">
        <v>493</v>
      </c>
      <c r="G295" s="226"/>
      <c r="H295" s="230">
        <v>176.5</v>
      </c>
      <c r="I295" s="231"/>
      <c r="J295" s="226"/>
      <c r="K295" s="226"/>
      <c r="L295" s="232"/>
      <c r="M295" s="233"/>
      <c r="N295" s="234"/>
      <c r="O295" s="234"/>
      <c r="P295" s="234"/>
      <c r="Q295" s="234"/>
      <c r="R295" s="234"/>
      <c r="S295" s="234"/>
      <c r="T295" s="235"/>
      <c r="U295" s="13"/>
      <c r="V295" s="13"/>
      <c r="W295" s="13"/>
      <c r="X295" s="13"/>
      <c r="Y295" s="13"/>
      <c r="Z295" s="13"/>
      <c r="AA295" s="13"/>
      <c r="AB295" s="13"/>
      <c r="AC295" s="13"/>
      <c r="AD295" s="13"/>
      <c r="AE295" s="13"/>
      <c r="AT295" s="236" t="s">
        <v>179</v>
      </c>
      <c r="AU295" s="236" t="s">
        <v>86</v>
      </c>
      <c r="AV295" s="13" t="s">
        <v>86</v>
      </c>
      <c r="AW295" s="13" t="s">
        <v>38</v>
      </c>
      <c r="AX295" s="13" t="s">
        <v>84</v>
      </c>
      <c r="AY295" s="236" t="s">
        <v>164</v>
      </c>
    </row>
    <row r="296" s="2" customFormat="1" ht="26.4" customHeight="1">
      <c r="A296" s="41"/>
      <c r="B296" s="42"/>
      <c r="C296" s="258" t="s">
        <v>494</v>
      </c>
      <c r="D296" s="258" t="s">
        <v>237</v>
      </c>
      <c r="E296" s="259" t="s">
        <v>495</v>
      </c>
      <c r="F296" s="260" t="s">
        <v>496</v>
      </c>
      <c r="G296" s="261" t="s">
        <v>345</v>
      </c>
      <c r="H296" s="262">
        <v>185.32499999999999</v>
      </c>
      <c r="I296" s="263"/>
      <c r="J296" s="264">
        <f>ROUND(I296*H296,2)</f>
        <v>0</v>
      </c>
      <c r="K296" s="260" t="s">
        <v>170</v>
      </c>
      <c r="L296" s="265"/>
      <c r="M296" s="266" t="s">
        <v>32</v>
      </c>
      <c r="N296" s="267" t="s">
        <v>47</v>
      </c>
      <c r="O296" s="87"/>
      <c r="P296" s="216">
        <f>O296*H296</f>
        <v>0</v>
      </c>
      <c r="Q296" s="216">
        <v>0.00055999999999999995</v>
      </c>
      <c r="R296" s="216">
        <f>Q296*H296</f>
        <v>0.10378199999999999</v>
      </c>
      <c r="S296" s="216">
        <v>0</v>
      </c>
      <c r="T296" s="217">
        <f>S296*H296</f>
        <v>0</v>
      </c>
      <c r="U296" s="41"/>
      <c r="V296" s="41"/>
      <c r="W296" s="41"/>
      <c r="X296" s="41"/>
      <c r="Y296" s="41"/>
      <c r="Z296" s="41"/>
      <c r="AA296" s="41"/>
      <c r="AB296" s="41"/>
      <c r="AC296" s="41"/>
      <c r="AD296" s="41"/>
      <c r="AE296" s="41"/>
      <c r="AR296" s="218" t="s">
        <v>218</v>
      </c>
      <c r="AT296" s="218" t="s">
        <v>237</v>
      </c>
      <c r="AU296" s="218" t="s">
        <v>86</v>
      </c>
      <c r="AY296" s="19" t="s">
        <v>164</v>
      </c>
      <c r="BE296" s="219">
        <f>IF(N296="základní",J296,0)</f>
        <v>0</v>
      </c>
      <c r="BF296" s="219">
        <f>IF(N296="snížená",J296,0)</f>
        <v>0</v>
      </c>
      <c r="BG296" s="219">
        <f>IF(N296="zákl. přenesená",J296,0)</f>
        <v>0</v>
      </c>
      <c r="BH296" s="219">
        <f>IF(N296="sníž. přenesená",J296,0)</f>
        <v>0</v>
      </c>
      <c r="BI296" s="219">
        <f>IF(N296="nulová",J296,0)</f>
        <v>0</v>
      </c>
      <c r="BJ296" s="19" t="s">
        <v>84</v>
      </c>
      <c r="BK296" s="219">
        <f>ROUND(I296*H296,2)</f>
        <v>0</v>
      </c>
      <c r="BL296" s="19" t="s">
        <v>171</v>
      </c>
      <c r="BM296" s="218" t="s">
        <v>497</v>
      </c>
    </row>
    <row r="297" s="13" customFormat="1">
      <c r="A297" s="13"/>
      <c r="B297" s="225"/>
      <c r="C297" s="226"/>
      <c r="D297" s="227" t="s">
        <v>179</v>
      </c>
      <c r="E297" s="226"/>
      <c r="F297" s="229" t="s">
        <v>417</v>
      </c>
      <c r="G297" s="226"/>
      <c r="H297" s="230">
        <v>185.32499999999999</v>
      </c>
      <c r="I297" s="231"/>
      <c r="J297" s="226"/>
      <c r="K297" s="226"/>
      <c r="L297" s="232"/>
      <c r="M297" s="233"/>
      <c r="N297" s="234"/>
      <c r="O297" s="234"/>
      <c r="P297" s="234"/>
      <c r="Q297" s="234"/>
      <c r="R297" s="234"/>
      <c r="S297" s="234"/>
      <c r="T297" s="235"/>
      <c r="U297" s="13"/>
      <c r="V297" s="13"/>
      <c r="W297" s="13"/>
      <c r="X297" s="13"/>
      <c r="Y297" s="13"/>
      <c r="Z297" s="13"/>
      <c r="AA297" s="13"/>
      <c r="AB297" s="13"/>
      <c r="AC297" s="13"/>
      <c r="AD297" s="13"/>
      <c r="AE297" s="13"/>
      <c r="AT297" s="236" t="s">
        <v>179</v>
      </c>
      <c r="AU297" s="236" t="s">
        <v>86</v>
      </c>
      <c r="AV297" s="13" t="s">
        <v>86</v>
      </c>
      <c r="AW297" s="13" t="s">
        <v>4</v>
      </c>
      <c r="AX297" s="13" t="s">
        <v>84</v>
      </c>
      <c r="AY297" s="236" t="s">
        <v>164</v>
      </c>
    </row>
    <row r="298" s="2" customFormat="1" ht="40.8" customHeight="1">
      <c r="A298" s="41"/>
      <c r="B298" s="42"/>
      <c r="C298" s="207" t="s">
        <v>498</v>
      </c>
      <c r="D298" s="207" t="s">
        <v>166</v>
      </c>
      <c r="E298" s="208" t="s">
        <v>499</v>
      </c>
      <c r="F298" s="209" t="s">
        <v>500</v>
      </c>
      <c r="G298" s="210" t="s">
        <v>169</v>
      </c>
      <c r="H298" s="211">
        <v>674</v>
      </c>
      <c r="I298" s="212"/>
      <c r="J298" s="213">
        <f>ROUND(I298*H298,2)</f>
        <v>0</v>
      </c>
      <c r="K298" s="209" t="s">
        <v>170</v>
      </c>
      <c r="L298" s="47"/>
      <c r="M298" s="214" t="s">
        <v>32</v>
      </c>
      <c r="N298" s="215" t="s">
        <v>47</v>
      </c>
      <c r="O298" s="87"/>
      <c r="P298" s="216">
        <f>O298*H298</f>
        <v>0</v>
      </c>
      <c r="Q298" s="216">
        <v>0.024119999999999999</v>
      </c>
      <c r="R298" s="216">
        <f>Q298*H298</f>
        <v>16.256879999999999</v>
      </c>
      <c r="S298" s="216">
        <v>0</v>
      </c>
      <c r="T298" s="217">
        <f>S298*H298</f>
        <v>0</v>
      </c>
      <c r="U298" s="41"/>
      <c r="V298" s="41"/>
      <c r="W298" s="41"/>
      <c r="X298" s="41"/>
      <c r="Y298" s="41"/>
      <c r="Z298" s="41"/>
      <c r="AA298" s="41"/>
      <c r="AB298" s="41"/>
      <c r="AC298" s="41"/>
      <c r="AD298" s="41"/>
      <c r="AE298" s="41"/>
      <c r="AR298" s="218" t="s">
        <v>171</v>
      </c>
      <c r="AT298" s="218" t="s">
        <v>166</v>
      </c>
      <c r="AU298" s="218" t="s">
        <v>86</v>
      </c>
      <c r="AY298" s="19" t="s">
        <v>164</v>
      </c>
      <c r="BE298" s="219">
        <f>IF(N298="základní",J298,0)</f>
        <v>0</v>
      </c>
      <c r="BF298" s="219">
        <f>IF(N298="snížená",J298,0)</f>
        <v>0</v>
      </c>
      <c r="BG298" s="219">
        <f>IF(N298="zákl. přenesená",J298,0)</f>
        <v>0</v>
      </c>
      <c r="BH298" s="219">
        <f>IF(N298="sníž. přenesená",J298,0)</f>
        <v>0</v>
      </c>
      <c r="BI298" s="219">
        <f>IF(N298="nulová",J298,0)</f>
        <v>0</v>
      </c>
      <c r="BJ298" s="19" t="s">
        <v>84</v>
      </c>
      <c r="BK298" s="219">
        <f>ROUND(I298*H298,2)</f>
        <v>0</v>
      </c>
      <c r="BL298" s="19" t="s">
        <v>171</v>
      </c>
      <c r="BM298" s="218" t="s">
        <v>501</v>
      </c>
    </row>
    <row r="299" s="2" customFormat="1">
      <c r="A299" s="41"/>
      <c r="B299" s="42"/>
      <c r="C299" s="43"/>
      <c r="D299" s="220" t="s">
        <v>173</v>
      </c>
      <c r="E299" s="43"/>
      <c r="F299" s="221" t="s">
        <v>502</v>
      </c>
      <c r="G299" s="43"/>
      <c r="H299" s="43"/>
      <c r="I299" s="222"/>
      <c r="J299" s="43"/>
      <c r="K299" s="43"/>
      <c r="L299" s="47"/>
      <c r="M299" s="223"/>
      <c r="N299" s="224"/>
      <c r="O299" s="87"/>
      <c r="P299" s="87"/>
      <c r="Q299" s="87"/>
      <c r="R299" s="87"/>
      <c r="S299" s="87"/>
      <c r="T299" s="88"/>
      <c r="U299" s="41"/>
      <c r="V299" s="41"/>
      <c r="W299" s="41"/>
      <c r="X299" s="41"/>
      <c r="Y299" s="41"/>
      <c r="Z299" s="41"/>
      <c r="AA299" s="41"/>
      <c r="AB299" s="41"/>
      <c r="AC299" s="41"/>
      <c r="AD299" s="41"/>
      <c r="AE299" s="41"/>
      <c r="AT299" s="19" t="s">
        <v>173</v>
      </c>
      <c r="AU299" s="19" t="s">
        <v>86</v>
      </c>
    </row>
    <row r="300" s="13" customFormat="1">
      <c r="A300" s="13"/>
      <c r="B300" s="225"/>
      <c r="C300" s="226"/>
      <c r="D300" s="227" t="s">
        <v>179</v>
      </c>
      <c r="E300" s="228" t="s">
        <v>32</v>
      </c>
      <c r="F300" s="229" t="s">
        <v>503</v>
      </c>
      <c r="G300" s="226"/>
      <c r="H300" s="230">
        <v>288</v>
      </c>
      <c r="I300" s="231"/>
      <c r="J300" s="226"/>
      <c r="K300" s="226"/>
      <c r="L300" s="232"/>
      <c r="M300" s="233"/>
      <c r="N300" s="234"/>
      <c r="O300" s="234"/>
      <c r="P300" s="234"/>
      <c r="Q300" s="234"/>
      <c r="R300" s="234"/>
      <c r="S300" s="234"/>
      <c r="T300" s="235"/>
      <c r="U300" s="13"/>
      <c r="V300" s="13"/>
      <c r="W300" s="13"/>
      <c r="X300" s="13"/>
      <c r="Y300" s="13"/>
      <c r="Z300" s="13"/>
      <c r="AA300" s="13"/>
      <c r="AB300" s="13"/>
      <c r="AC300" s="13"/>
      <c r="AD300" s="13"/>
      <c r="AE300" s="13"/>
      <c r="AT300" s="236" t="s">
        <v>179</v>
      </c>
      <c r="AU300" s="236" t="s">
        <v>86</v>
      </c>
      <c r="AV300" s="13" t="s">
        <v>86</v>
      </c>
      <c r="AW300" s="13" t="s">
        <v>38</v>
      </c>
      <c r="AX300" s="13" t="s">
        <v>76</v>
      </c>
      <c r="AY300" s="236" t="s">
        <v>164</v>
      </c>
    </row>
    <row r="301" s="13" customFormat="1">
      <c r="A301" s="13"/>
      <c r="B301" s="225"/>
      <c r="C301" s="226"/>
      <c r="D301" s="227" t="s">
        <v>179</v>
      </c>
      <c r="E301" s="228" t="s">
        <v>32</v>
      </c>
      <c r="F301" s="229" t="s">
        <v>504</v>
      </c>
      <c r="G301" s="226"/>
      <c r="H301" s="230">
        <v>136</v>
      </c>
      <c r="I301" s="231"/>
      <c r="J301" s="226"/>
      <c r="K301" s="226"/>
      <c r="L301" s="232"/>
      <c r="M301" s="233"/>
      <c r="N301" s="234"/>
      <c r="O301" s="234"/>
      <c r="P301" s="234"/>
      <c r="Q301" s="234"/>
      <c r="R301" s="234"/>
      <c r="S301" s="234"/>
      <c r="T301" s="235"/>
      <c r="U301" s="13"/>
      <c r="V301" s="13"/>
      <c r="W301" s="13"/>
      <c r="X301" s="13"/>
      <c r="Y301" s="13"/>
      <c r="Z301" s="13"/>
      <c r="AA301" s="13"/>
      <c r="AB301" s="13"/>
      <c r="AC301" s="13"/>
      <c r="AD301" s="13"/>
      <c r="AE301" s="13"/>
      <c r="AT301" s="236" t="s">
        <v>179</v>
      </c>
      <c r="AU301" s="236" t="s">
        <v>86</v>
      </c>
      <c r="AV301" s="13" t="s">
        <v>86</v>
      </c>
      <c r="AW301" s="13" t="s">
        <v>38</v>
      </c>
      <c r="AX301" s="13" t="s">
        <v>76</v>
      </c>
      <c r="AY301" s="236" t="s">
        <v>164</v>
      </c>
    </row>
    <row r="302" s="13" customFormat="1">
      <c r="A302" s="13"/>
      <c r="B302" s="225"/>
      <c r="C302" s="226"/>
      <c r="D302" s="227" t="s">
        <v>179</v>
      </c>
      <c r="E302" s="228" t="s">
        <v>32</v>
      </c>
      <c r="F302" s="229" t="s">
        <v>505</v>
      </c>
      <c r="G302" s="226"/>
      <c r="H302" s="230">
        <v>112</v>
      </c>
      <c r="I302" s="231"/>
      <c r="J302" s="226"/>
      <c r="K302" s="226"/>
      <c r="L302" s="232"/>
      <c r="M302" s="233"/>
      <c r="N302" s="234"/>
      <c r="O302" s="234"/>
      <c r="P302" s="234"/>
      <c r="Q302" s="234"/>
      <c r="R302" s="234"/>
      <c r="S302" s="234"/>
      <c r="T302" s="235"/>
      <c r="U302" s="13"/>
      <c r="V302" s="13"/>
      <c r="W302" s="13"/>
      <c r="X302" s="13"/>
      <c r="Y302" s="13"/>
      <c r="Z302" s="13"/>
      <c r="AA302" s="13"/>
      <c r="AB302" s="13"/>
      <c r="AC302" s="13"/>
      <c r="AD302" s="13"/>
      <c r="AE302" s="13"/>
      <c r="AT302" s="236" t="s">
        <v>179</v>
      </c>
      <c r="AU302" s="236" t="s">
        <v>86</v>
      </c>
      <c r="AV302" s="13" t="s">
        <v>86</v>
      </c>
      <c r="AW302" s="13" t="s">
        <v>38</v>
      </c>
      <c r="AX302" s="13" t="s">
        <v>76</v>
      </c>
      <c r="AY302" s="236" t="s">
        <v>164</v>
      </c>
    </row>
    <row r="303" s="13" customFormat="1">
      <c r="A303" s="13"/>
      <c r="B303" s="225"/>
      <c r="C303" s="226"/>
      <c r="D303" s="227" t="s">
        <v>179</v>
      </c>
      <c r="E303" s="228" t="s">
        <v>32</v>
      </c>
      <c r="F303" s="229" t="s">
        <v>506</v>
      </c>
      <c r="G303" s="226"/>
      <c r="H303" s="230">
        <v>138</v>
      </c>
      <c r="I303" s="231"/>
      <c r="J303" s="226"/>
      <c r="K303" s="226"/>
      <c r="L303" s="232"/>
      <c r="M303" s="233"/>
      <c r="N303" s="234"/>
      <c r="O303" s="234"/>
      <c r="P303" s="234"/>
      <c r="Q303" s="234"/>
      <c r="R303" s="234"/>
      <c r="S303" s="234"/>
      <c r="T303" s="235"/>
      <c r="U303" s="13"/>
      <c r="V303" s="13"/>
      <c r="W303" s="13"/>
      <c r="X303" s="13"/>
      <c r="Y303" s="13"/>
      <c r="Z303" s="13"/>
      <c r="AA303" s="13"/>
      <c r="AB303" s="13"/>
      <c r="AC303" s="13"/>
      <c r="AD303" s="13"/>
      <c r="AE303" s="13"/>
      <c r="AT303" s="236" t="s">
        <v>179</v>
      </c>
      <c r="AU303" s="236" t="s">
        <v>86</v>
      </c>
      <c r="AV303" s="13" t="s">
        <v>86</v>
      </c>
      <c r="AW303" s="13" t="s">
        <v>38</v>
      </c>
      <c r="AX303" s="13" t="s">
        <v>76</v>
      </c>
      <c r="AY303" s="236" t="s">
        <v>164</v>
      </c>
    </row>
    <row r="304" s="14" customFormat="1">
      <c r="A304" s="14"/>
      <c r="B304" s="237"/>
      <c r="C304" s="238"/>
      <c r="D304" s="227" t="s">
        <v>179</v>
      </c>
      <c r="E304" s="239" t="s">
        <v>32</v>
      </c>
      <c r="F304" s="240" t="s">
        <v>181</v>
      </c>
      <c r="G304" s="238"/>
      <c r="H304" s="241">
        <v>674</v>
      </c>
      <c r="I304" s="242"/>
      <c r="J304" s="238"/>
      <c r="K304" s="238"/>
      <c r="L304" s="243"/>
      <c r="M304" s="244"/>
      <c r="N304" s="245"/>
      <c r="O304" s="245"/>
      <c r="P304" s="245"/>
      <c r="Q304" s="245"/>
      <c r="R304" s="245"/>
      <c r="S304" s="245"/>
      <c r="T304" s="246"/>
      <c r="U304" s="14"/>
      <c r="V304" s="14"/>
      <c r="W304" s="14"/>
      <c r="X304" s="14"/>
      <c r="Y304" s="14"/>
      <c r="Z304" s="14"/>
      <c r="AA304" s="14"/>
      <c r="AB304" s="14"/>
      <c r="AC304" s="14"/>
      <c r="AD304" s="14"/>
      <c r="AE304" s="14"/>
      <c r="AT304" s="247" t="s">
        <v>179</v>
      </c>
      <c r="AU304" s="247" t="s">
        <v>86</v>
      </c>
      <c r="AV304" s="14" t="s">
        <v>171</v>
      </c>
      <c r="AW304" s="14" t="s">
        <v>38</v>
      </c>
      <c r="AX304" s="14" t="s">
        <v>84</v>
      </c>
      <c r="AY304" s="247" t="s">
        <v>164</v>
      </c>
    </row>
    <row r="305" s="2" customFormat="1" ht="36" customHeight="1">
      <c r="A305" s="41"/>
      <c r="B305" s="42"/>
      <c r="C305" s="207" t="s">
        <v>507</v>
      </c>
      <c r="D305" s="207" t="s">
        <v>166</v>
      </c>
      <c r="E305" s="208" t="s">
        <v>508</v>
      </c>
      <c r="F305" s="209" t="s">
        <v>509</v>
      </c>
      <c r="G305" s="210" t="s">
        <v>169</v>
      </c>
      <c r="H305" s="211">
        <v>89</v>
      </c>
      <c r="I305" s="212"/>
      <c r="J305" s="213">
        <f>ROUND(I305*H305,2)</f>
        <v>0</v>
      </c>
      <c r="K305" s="209" t="s">
        <v>170</v>
      </c>
      <c r="L305" s="47"/>
      <c r="M305" s="214" t="s">
        <v>32</v>
      </c>
      <c r="N305" s="215" t="s">
        <v>47</v>
      </c>
      <c r="O305" s="87"/>
      <c r="P305" s="216">
        <f>O305*H305</f>
        <v>0</v>
      </c>
      <c r="Q305" s="216">
        <v>0.0038</v>
      </c>
      <c r="R305" s="216">
        <f>Q305*H305</f>
        <v>0.3382</v>
      </c>
      <c r="S305" s="216">
        <v>0</v>
      </c>
      <c r="T305" s="217">
        <f>S305*H305</f>
        <v>0</v>
      </c>
      <c r="U305" s="41"/>
      <c r="V305" s="41"/>
      <c r="W305" s="41"/>
      <c r="X305" s="41"/>
      <c r="Y305" s="41"/>
      <c r="Z305" s="41"/>
      <c r="AA305" s="41"/>
      <c r="AB305" s="41"/>
      <c r="AC305" s="41"/>
      <c r="AD305" s="41"/>
      <c r="AE305" s="41"/>
      <c r="AR305" s="218" t="s">
        <v>171</v>
      </c>
      <c r="AT305" s="218" t="s">
        <v>166</v>
      </c>
      <c r="AU305" s="218" t="s">
        <v>86</v>
      </c>
      <c r="AY305" s="19" t="s">
        <v>164</v>
      </c>
      <c r="BE305" s="219">
        <f>IF(N305="základní",J305,0)</f>
        <v>0</v>
      </c>
      <c r="BF305" s="219">
        <f>IF(N305="snížená",J305,0)</f>
        <v>0</v>
      </c>
      <c r="BG305" s="219">
        <f>IF(N305="zákl. přenesená",J305,0)</f>
        <v>0</v>
      </c>
      <c r="BH305" s="219">
        <f>IF(N305="sníž. přenesená",J305,0)</f>
        <v>0</v>
      </c>
      <c r="BI305" s="219">
        <f>IF(N305="nulová",J305,0)</f>
        <v>0</v>
      </c>
      <c r="BJ305" s="19" t="s">
        <v>84</v>
      </c>
      <c r="BK305" s="219">
        <f>ROUND(I305*H305,2)</f>
        <v>0</v>
      </c>
      <c r="BL305" s="19" t="s">
        <v>171</v>
      </c>
      <c r="BM305" s="218" t="s">
        <v>510</v>
      </c>
    </row>
    <row r="306" s="2" customFormat="1">
      <c r="A306" s="41"/>
      <c r="B306" s="42"/>
      <c r="C306" s="43"/>
      <c r="D306" s="220" t="s">
        <v>173</v>
      </c>
      <c r="E306" s="43"/>
      <c r="F306" s="221" t="s">
        <v>511</v>
      </c>
      <c r="G306" s="43"/>
      <c r="H306" s="43"/>
      <c r="I306" s="222"/>
      <c r="J306" s="43"/>
      <c r="K306" s="43"/>
      <c r="L306" s="47"/>
      <c r="M306" s="223"/>
      <c r="N306" s="224"/>
      <c r="O306" s="87"/>
      <c r="P306" s="87"/>
      <c r="Q306" s="87"/>
      <c r="R306" s="87"/>
      <c r="S306" s="87"/>
      <c r="T306" s="88"/>
      <c r="U306" s="41"/>
      <c r="V306" s="41"/>
      <c r="W306" s="41"/>
      <c r="X306" s="41"/>
      <c r="Y306" s="41"/>
      <c r="Z306" s="41"/>
      <c r="AA306" s="41"/>
      <c r="AB306" s="41"/>
      <c r="AC306" s="41"/>
      <c r="AD306" s="41"/>
      <c r="AE306" s="41"/>
      <c r="AT306" s="19" t="s">
        <v>173</v>
      </c>
      <c r="AU306" s="19" t="s">
        <v>86</v>
      </c>
    </row>
    <row r="307" s="13" customFormat="1">
      <c r="A307" s="13"/>
      <c r="B307" s="225"/>
      <c r="C307" s="226"/>
      <c r="D307" s="227" t="s">
        <v>179</v>
      </c>
      <c r="E307" s="228" t="s">
        <v>32</v>
      </c>
      <c r="F307" s="229" t="s">
        <v>512</v>
      </c>
      <c r="G307" s="226"/>
      <c r="H307" s="230">
        <v>89</v>
      </c>
      <c r="I307" s="231"/>
      <c r="J307" s="226"/>
      <c r="K307" s="226"/>
      <c r="L307" s="232"/>
      <c r="M307" s="233"/>
      <c r="N307" s="234"/>
      <c r="O307" s="234"/>
      <c r="P307" s="234"/>
      <c r="Q307" s="234"/>
      <c r="R307" s="234"/>
      <c r="S307" s="234"/>
      <c r="T307" s="235"/>
      <c r="U307" s="13"/>
      <c r="V307" s="13"/>
      <c r="W307" s="13"/>
      <c r="X307" s="13"/>
      <c r="Y307" s="13"/>
      <c r="Z307" s="13"/>
      <c r="AA307" s="13"/>
      <c r="AB307" s="13"/>
      <c r="AC307" s="13"/>
      <c r="AD307" s="13"/>
      <c r="AE307" s="13"/>
      <c r="AT307" s="236" t="s">
        <v>179</v>
      </c>
      <c r="AU307" s="236" t="s">
        <v>86</v>
      </c>
      <c r="AV307" s="13" t="s">
        <v>86</v>
      </c>
      <c r="AW307" s="13" t="s">
        <v>38</v>
      </c>
      <c r="AX307" s="13" t="s">
        <v>84</v>
      </c>
      <c r="AY307" s="236" t="s">
        <v>164</v>
      </c>
    </row>
    <row r="308" s="2" customFormat="1" ht="40.8" customHeight="1">
      <c r="A308" s="41"/>
      <c r="B308" s="42"/>
      <c r="C308" s="207" t="s">
        <v>513</v>
      </c>
      <c r="D308" s="207" t="s">
        <v>166</v>
      </c>
      <c r="E308" s="208" t="s">
        <v>514</v>
      </c>
      <c r="F308" s="209" t="s">
        <v>515</v>
      </c>
      <c r="G308" s="210" t="s">
        <v>169</v>
      </c>
      <c r="H308" s="211">
        <v>1149.7000000000001</v>
      </c>
      <c r="I308" s="212"/>
      <c r="J308" s="213">
        <f>ROUND(I308*H308,2)</f>
        <v>0</v>
      </c>
      <c r="K308" s="209" t="s">
        <v>170</v>
      </c>
      <c r="L308" s="47"/>
      <c r="M308" s="214" t="s">
        <v>32</v>
      </c>
      <c r="N308" s="215" t="s">
        <v>47</v>
      </c>
      <c r="O308" s="87"/>
      <c r="P308" s="216">
        <f>O308*H308</f>
        <v>0</v>
      </c>
      <c r="Q308" s="216">
        <v>0.00363</v>
      </c>
      <c r="R308" s="216">
        <f>Q308*H308</f>
        <v>4.1734109999999998</v>
      </c>
      <c r="S308" s="216">
        <v>0</v>
      </c>
      <c r="T308" s="217">
        <f>S308*H308</f>
        <v>0</v>
      </c>
      <c r="U308" s="41"/>
      <c r="V308" s="41"/>
      <c r="W308" s="41"/>
      <c r="X308" s="41"/>
      <c r="Y308" s="41"/>
      <c r="Z308" s="41"/>
      <c r="AA308" s="41"/>
      <c r="AB308" s="41"/>
      <c r="AC308" s="41"/>
      <c r="AD308" s="41"/>
      <c r="AE308" s="41"/>
      <c r="AR308" s="218" t="s">
        <v>171</v>
      </c>
      <c r="AT308" s="218" t="s">
        <v>166</v>
      </c>
      <c r="AU308" s="218" t="s">
        <v>86</v>
      </c>
      <c r="AY308" s="19" t="s">
        <v>164</v>
      </c>
      <c r="BE308" s="219">
        <f>IF(N308="základní",J308,0)</f>
        <v>0</v>
      </c>
      <c r="BF308" s="219">
        <f>IF(N308="snížená",J308,0)</f>
        <v>0</v>
      </c>
      <c r="BG308" s="219">
        <f>IF(N308="zákl. přenesená",J308,0)</f>
        <v>0</v>
      </c>
      <c r="BH308" s="219">
        <f>IF(N308="sníž. přenesená",J308,0)</f>
        <v>0</v>
      </c>
      <c r="BI308" s="219">
        <f>IF(N308="nulová",J308,0)</f>
        <v>0</v>
      </c>
      <c r="BJ308" s="19" t="s">
        <v>84</v>
      </c>
      <c r="BK308" s="219">
        <f>ROUND(I308*H308,2)</f>
        <v>0</v>
      </c>
      <c r="BL308" s="19" t="s">
        <v>171</v>
      </c>
      <c r="BM308" s="218" t="s">
        <v>516</v>
      </c>
    </row>
    <row r="309" s="2" customFormat="1">
      <c r="A309" s="41"/>
      <c r="B309" s="42"/>
      <c r="C309" s="43"/>
      <c r="D309" s="220" t="s">
        <v>173</v>
      </c>
      <c r="E309" s="43"/>
      <c r="F309" s="221" t="s">
        <v>517</v>
      </c>
      <c r="G309" s="43"/>
      <c r="H309" s="43"/>
      <c r="I309" s="222"/>
      <c r="J309" s="43"/>
      <c r="K309" s="43"/>
      <c r="L309" s="47"/>
      <c r="M309" s="223"/>
      <c r="N309" s="224"/>
      <c r="O309" s="87"/>
      <c r="P309" s="87"/>
      <c r="Q309" s="87"/>
      <c r="R309" s="87"/>
      <c r="S309" s="87"/>
      <c r="T309" s="88"/>
      <c r="U309" s="41"/>
      <c r="V309" s="41"/>
      <c r="W309" s="41"/>
      <c r="X309" s="41"/>
      <c r="Y309" s="41"/>
      <c r="Z309" s="41"/>
      <c r="AA309" s="41"/>
      <c r="AB309" s="41"/>
      <c r="AC309" s="41"/>
      <c r="AD309" s="41"/>
      <c r="AE309" s="41"/>
      <c r="AT309" s="19" t="s">
        <v>173</v>
      </c>
      <c r="AU309" s="19" t="s">
        <v>86</v>
      </c>
    </row>
    <row r="310" s="13" customFormat="1">
      <c r="A310" s="13"/>
      <c r="B310" s="225"/>
      <c r="C310" s="226"/>
      <c r="D310" s="227" t="s">
        <v>179</v>
      </c>
      <c r="E310" s="228" t="s">
        <v>32</v>
      </c>
      <c r="F310" s="229" t="s">
        <v>487</v>
      </c>
      <c r="G310" s="226"/>
      <c r="H310" s="230">
        <v>1144</v>
      </c>
      <c r="I310" s="231"/>
      <c r="J310" s="226"/>
      <c r="K310" s="226"/>
      <c r="L310" s="232"/>
      <c r="M310" s="233"/>
      <c r="N310" s="234"/>
      <c r="O310" s="234"/>
      <c r="P310" s="234"/>
      <c r="Q310" s="234"/>
      <c r="R310" s="234"/>
      <c r="S310" s="234"/>
      <c r="T310" s="235"/>
      <c r="U310" s="13"/>
      <c r="V310" s="13"/>
      <c r="W310" s="13"/>
      <c r="X310" s="13"/>
      <c r="Y310" s="13"/>
      <c r="Z310" s="13"/>
      <c r="AA310" s="13"/>
      <c r="AB310" s="13"/>
      <c r="AC310" s="13"/>
      <c r="AD310" s="13"/>
      <c r="AE310" s="13"/>
      <c r="AT310" s="236" t="s">
        <v>179</v>
      </c>
      <c r="AU310" s="236" t="s">
        <v>86</v>
      </c>
      <c r="AV310" s="13" t="s">
        <v>86</v>
      </c>
      <c r="AW310" s="13" t="s">
        <v>38</v>
      </c>
      <c r="AX310" s="13" t="s">
        <v>76</v>
      </c>
      <c r="AY310" s="236" t="s">
        <v>164</v>
      </c>
    </row>
    <row r="311" s="13" customFormat="1">
      <c r="A311" s="13"/>
      <c r="B311" s="225"/>
      <c r="C311" s="226"/>
      <c r="D311" s="227" t="s">
        <v>179</v>
      </c>
      <c r="E311" s="228" t="s">
        <v>32</v>
      </c>
      <c r="F311" s="229" t="s">
        <v>518</v>
      </c>
      <c r="G311" s="226"/>
      <c r="H311" s="230">
        <v>5.7000000000000002</v>
      </c>
      <c r="I311" s="231"/>
      <c r="J311" s="226"/>
      <c r="K311" s="226"/>
      <c r="L311" s="232"/>
      <c r="M311" s="233"/>
      <c r="N311" s="234"/>
      <c r="O311" s="234"/>
      <c r="P311" s="234"/>
      <c r="Q311" s="234"/>
      <c r="R311" s="234"/>
      <c r="S311" s="234"/>
      <c r="T311" s="235"/>
      <c r="U311" s="13"/>
      <c r="V311" s="13"/>
      <c r="W311" s="13"/>
      <c r="X311" s="13"/>
      <c r="Y311" s="13"/>
      <c r="Z311" s="13"/>
      <c r="AA311" s="13"/>
      <c r="AB311" s="13"/>
      <c r="AC311" s="13"/>
      <c r="AD311" s="13"/>
      <c r="AE311" s="13"/>
      <c r="AT311" s="236" t="s">
        <v>179</v>
      </c>
      <c r="AU311" s="236" t="s">
        <v>86</v>
      </c>
      <c r="AV311" s="13" t="s">
        <v>86</v>
      </c>
      <c r="AW311" s="13" t="s">
        <v>38</v>
      </c>
      <c r="AX311" s="13" t="s">
        <v>76</v>
      </c>
      <c r="AY311" s="236" t="s">
        <v>164</v>
      </c>
    </row>
    <row r="312" s="14" customFormat="1">
      <c r="A312" s="14"/>
      <c r="B312" s="237"/>
      <c r="C312" s="238"/>
      <c r="D312" s="227" t="s">
        <v>179</v>
      </c>
      <c r="E312" s="239" t="s">
        <v>32</v>
      </c>
      <c r="F312" s="240" t="s">
        <v>181</v>
      </c>
      <c r="G312" s="238"/>
      <c r="H312" s="241">
        <v>1149.7000000000001</v>
      </c>
      <c r="I312" s="242"/>
      <c r="J312" s="238"/>
      <c r="K312" s="238"/>
      <c r="L312" s="243"/>
      <c r="M312" s="244"/>
      <c r="N312" s="245"/>
      <c r="O312" s="245"/>
      <c r="P312" s="245"/>
      <c r="Q312" s="245"/>
      <c r="R312" s="245"/>
      <c r="S312" s="245"/>
      <c r="T312" s="246"/>
      <c r="U312" s="14"/>
      <c r="V312" s="14"/>
      <c r="W312" s="14"/>
      <c r="X312" s="14"/>
      <c r="Y312" s="14"/>
      <c r="Z312" s="14"/>
      <c r="AA312" s="14"/>
      <c r="AB312" s="14"/>
      <c r="AC312" s="14"/>
      <c r="AD312" s="14"/>
      <c r="AE312" s="14"/>
      <c r="AT312" s="247" t="s">
        <v>179</v>
      </c>
      <c r="AU312" s="247" t="s">
        <v>86</v>
      </c>
      <c r="AV312" s="14" t="s">
        <v>171</v>
      </c>
      <c r="AW312" s="14" t="s">
        <v>38</v>
      </c>
      <c r="AX312" s="14" t="s">
        <v>84</v>
      </c>
      <c r="AY312" s="247" t="s">
        <v>164</v>
      </c>
    </row>
    <row r="313" s="2" customFormat="1" ht="16.5" customHeight="1">
      <c r="A313" s="41"/>
      <c r="B313" s="42"/>
      <c r="C313" s="207" t="s">
        <v>519</v>
      </c>
      <c r="D313" s="207" t="s">
        <v>166</v>
      </c>
      <c r="E313" s="208" t="s">
        <v>520</v>
      </c>
      <c r="F313" s="209" t="s">
        <v>521</v>
      </c>
      <c r="G313" s="210" t="s">
        <v>335</v>
      </c>
      <c r="H313" s="211">
        <v>31</v>
      </c>
      <c r="I313" s="212"/>
      <c r="J313" s="213">
        <f>ROUND(I313*H313,2)</f>
        <v>0</v>
      </c>
      <c r="K313" s="209" t="s">
        <v>32</v>
      </c>
      <c r="L313" s="47"/>
      <c r="M313" s="214" t="s">
        <v>32</v>
      </c>
      <c r="N313" s="215" t="s">
        <v>47</v>
      </c>
      <c r="O313" s="87"/>
      <c r="P313" s="216">
        <f>O313*H313</f>
        <v>0</v>
      </c>
      <c r="Q313" s="216">
        <v>0.00363</v>
      </c>
      <c r="R313" s="216">
        <f>Q313*H313</f>
        <v>0.11253000000000001</v>
      </c>
      <c r="S313" s="216">
        <v>0</v>
      </c>
      <c r="T313" s="217">
        <f>S313*H313</f>
        <v>0</v>
      </c>
      <c r="U313" s="41"/>
      <c r="V313" s="41"/>
      <c r="W313" s="41"/>
      <c r="X313" s="41"/>
      <c r="Y313" s="41"/>
      <c r="Z313" s="41"/>
      <c r="AA313" s="41"/>
      <c r="AB313" s="41"/>
      <c r="AC313" s="41"/>
      <c r="AD313" s="41"/>
      <c r="AE313" s="41"/>
      <c r="AR313" s="218" t="s">
        <v>171</v>
      </c>
      <c r="AT313" s="218" t="s">
        <v>166</v>
      </c>
      <c r="AU313" s="218" t="s">
        <v>86</v>
      </c>
      <c r="AY313" s="19" t="s">
        <v>164</v>
      </c>
      <c r="BE313" s="219">
        <f>IF(N313="základní",J313,0)</f>
        <v>0</v>
      </c>
      <c r="BF313" s="219">
        <f>IF(N313="snížená",J313,0)</f>
        <v>0</v>
      </c>
      <c r="BG313" s="219">
        <f>IF(N313="zákl. přenesená",J313,0)</f>
        <v>0</v>
      </c>
      <c r="BH313" s="219">
        <f>IF(N313="sníž. přenesená",J313,0)</f>
        <v>0</v>
      </c>
      <c r="BI313" s="219">
        <f>IF(N313="nulová",J313,0)</f>
        <v>0</v>
      </c>
      <c r="BJ313" s="19" t="s">
        <v>84</v>
      </c>
      <c r="BK313" s="219">
        <f>ROUND(I313*H313,2)</f>
        <v>0</v>
      </c>
      <c r="BL313" s="19" t="s">
        <v>171</v>
      </c>
      <c r="BM313" s="218" t="s">
        <v>522</v>
      </c>
    </row>
    <row r="314" s="2" customFormat="1" ht="40.8" customHeight="1">
      <c r="A314" s="41"/>
      <c r="B314" s="42"/>
      <c r="C314" s="207" t="s">
        <v>523</v>
      </c>
      <c r="D314" s="207" t="s">
        <v>166</v>
      </c>
      <c r="E314" s="208" t="s">
        <v>524</v>
      </c>
      <c r="F314" s="209" t="s">
        <v>525</v>
      </c>
      <c r="G314" s="210" t="s">
        <v>169</v>
      </c>
      <c r="H314" s="211">
        <v>353</v>
      </c>
      <c r="I314" s="212"/>
      <c r="J314" s="213">
        <f>ROUND(I314*H314,2)</f>
        <v>0</v>
      </c>
      <c r="K314" s="209" t="s">
        <v>170</v>
      </c>
      <c r="L314" s="47"/>
      <c r="M314" s="214" t="s">
        <v>32</v>
      </c>
      <c r="N314" s="215" t="s">
        <v>47</v>
      </c>
      <c r="O314" s="87"/>
      <c r="P314" s="216">
        <f>O314*H314</f>
        <v>0</v>
      </c>
      <c r="Q314" s="216">
        <v>0</v>
      </c>
      <c r="R314" s="216">
        <f>Q314*H314</f>
        <v>0</v>
      </c>
      <c r="S314" s="216">
        <v>6.0000000000000002E-05</v>
      </c>
      <c r="T314" s="217">
        <f>S314*H314</f>
        <v>0.021180000000000001</v>
      </c>
      <c r="U314" s="41"/>
      <c r="V314" s="41"/>
      <c r="W314" s="41"/>
      <c r="X314" s="41"/>
      <c r="Y314" s="41"/>
      <c r="Z314" s="41"/>
      <c r="AA314" s="41"/>
      <c r="AB314" s="41"/>
      <c r="AC314" s="41"/>
      <c r="AD314" s="41"/>
      <c r="AE314" s="41"/>
      <c r="AR314" s="218" t="s">
        <v>171</v>
      </c>
      <c r="AT314" s="218" t="s">
        <v>166</v>
      </c>
      <c r="AU314" s="218" t="s">
        <v>86</v>
      </c>
      <c r="AY314" s="19" t="s">
        <v>164</v>
      </c>
      <c r="BE314" s="219">
        <f>IF(N314="základní",J314,0)</f>
        <v>0</v>
      </c>
      <c r="BF314" s="219">
        <f>IF(N314="snížená",J314,0)</f>
        <v>0</v>
      </c>
      <c r="BG314" s="219">
        <f>IF(N314="zákl. přenesená",J314,0)</f>
        <v>0</v>
      </c>
      <c r="BH314" s="219">
        <f>IF(N314="sníž. přenesená",J314,0)</f>
        <v>0</v>
      </c>
      <c r="BI314" s="219">
        <f>IF(N314="nulová",J314,0)</f>
        <v>0</v>
      </c>
      <c r="BJ314" s="19" t="s">
        <v>84</v>
      </c>
      <c r="BK314" s="219">
        <f>ROUND(I314*H314,2)</f>
        <v>0</v>
      </c>
      <c r="BL314" s="19" t="s">
        <v>171</v>
      </c>
      <c r="BM314" s="218" t="s">
        <v>526</v>
      </c>
    </row>
    <row r="315" s="2" customFormat="1">
      <c r="A315" s="41"/>
      <c r="B315" s="42"/>
      <c r="C315" s="43"/>
      <c r="D315" s="220" t="s">
        <v>173</v>
      </c>
      <c r="E315" s="43"/>
      <c r="F315" s="221" t="s">
        <v>527</v>
      </c>
      <c r="G315" s="43"/>
      <c r="H315" s="43"/>
      <c r="I315" s="222"/>
      <c r="J315" s="43"/>
      <c r="K315" s="43"/>
      <c r="L315" s="47"/>
      <c r="M315" s="223"/>
      <c r="N315" s="224"/>
      <c r="O315" s="87"/>
      <c r="P315" s="87"/>
      <c r="Q315" s="87"/>
      <c r="R315" s="87"/>
      <c r="S315" s="87"/>
      <c r="T315" s="88"/>
      <c r="U315" s="41"/>
      <c r="V315" s="41"/>
      <c r="W315" s="41"/>
      <c r="X315" s="41"/>
      <c r="Y315" s="41"/>
      <c r="Z315" s="41"/>
      <c r="AA315" s="41"/>
      <c r="AB315" s="41"/>
      <c r="AC315" s="41"/>
      <c r="AD315" s="41"/>
      <c r="AE315" s="41"/>
      <c r="AT315" s="19" t="s">
        <v>173</v>
      </c>
      <c r="AU315" s="19" t="s">
        <v>86</v>
      </c>
    </row>
    <row r="316" s="13" customFormat="1">
      <c r="A316" s="13"/>
      <c r="B316" s="225"/>
      <c r="C316" s="226"/>
      <c r="D316" s="227" t="s">
        <v>179</v>
      </c>
      <c r="E316" s="228" t="s">
        <v>32</v>
      </c>
      <c r="F316" s="229" t="s">
        <v>528</v>
      </c>
      <c r="G316" s="226"/>
      <c r="H316" s="230">
        <v>353</v>
      </c>
      <c r="I316" s="231"/>
      <c r="J316" s="226"/>
      <c r="K316" s="226"/>
      <c r="L316" s="232"/>
      <c r="M316" s="233"/>
      <c r="N316" s="234"/>
      <c r="O316" s="234"/>
      <c r="P316" s="234"/>
      <c r="Q316" s="234"/>
      <c r="R316" s="234"/>
      <c r="S316" s="234"/>
      <c r="T316" s="235"/>
      <c r="U316" s="13"/>
      <c r="V316" s="13"/>
      <c r="W316" s="13"/>
      <c r="X316" s="13"/>
      <c r="Y316" s="13"/>
      <c r="Z316" s="13"/>
      <c r="AA316" s="13"/>
      <c r="AB316" s="13"/>
      <c r="AC316" s="13"/>
      <c r="AD316" s="13"/>
      <c r="AE316" s="13"/>
      <c r="AT316" s="236" t="s">
        <v>179</v>
      </c>
      <c r="AU316" s="236" t="s">
        <v>86</v>
      </c>
      <c r="AV316" s="13" t="s">
        <v>86</v>
      </c>
      <c r="AW316" s="13" t="s">
        <v>38</v>
      </c>
      <c r="AX316" s="13" t="s">
        <v>84</v>
      </c>
      <c r="AY316" s="236" t="s">
        <v>164</v>
      </c>
    </row>
    <row r="317" s="2" customFormat="1" ht="40.8" customHeight="1">
      <c r="A317" s="41"/>
      <c r="B317" s="42"/>
      <c r="C317" s="207" t="s">
        <v>529</v>
      </c>
      <c r="D317" s="207" t="s">
        <v>166</v>
      </c>
      <c r="E317" s="208" t="s">
        <v>530</v>
      </c>
      <c r="F317" s="209" t="s">
        <v>531</v>
      </c>
      <c r="G317" s="210" t="s">
        <v>169</v>
      </c>
      <c r="H317" s="211">
        <v>187.04499999999999</v>
      </c>
      <c r="I317" s="212"/>
      <c r="J317" s="213">
        <f>ROUND(I317*H317,2)</f>
        <v>0</v>
      </c>
      <c r="K317" s="209" t="s">
        <v>170</v>
      </c>
      <c r="L317" s="47"/>
      <c r="M317" s="214" t="s">
        <v>32</v>
      </c>
      <c r="N317" s="215" t="s">
        <v>47</v>
      </c>
      <c r="O317" s="87"/>
      <c r="P317" s="216">
        <f>O317*H317</f>
        <v>0</v>
      </c>
      <c r="Q317" s="216">
        <v>0</v>
      </c>
      <c r="R317" s="216">
        <f>Q317*H317</f>
        <v>0</v>
      </c>
      <c r="S317" s="216">
        <v>1.0000000000000001E-05</v>
      </c>
      <c r="T317" s="217">
        <f>S317*H317</f>
        <v>0.0018704500000000001</v>
      </c>
      <c r="U317" s="41"/>
      <c r="V317" s="41"/>
      <c r="W317" s="41"/>
      <c r="X317" s="41"/>
      <c r="Y317" s="41"/>
      <c r="Z317" s="41"/>
      <c r="AA317" s="41"/>
      <c r="AB317" s="41"/>
      <c r="AC317" s="41"/>
      <c r="AD317" s="41"/>
      <c r="AE317" s="41"/>
      <c r="AR317" s="218" t="s">
        <v>171</v>
      </c>
      <c r="AT317" s="218" t="s">
        <v>166</v>
      </c>
      <c r="AU317" s="218" t="s">
        <v>86</v>
      </c>
      <c r="AY317" s="19" t="s">
        <v>164</v>
      </c>
      <c r="BE317" s="219">
        <f>IF(N317="základní",J317,0)</f>
        <v>0</v>
      </c>
      <c r="BF317" s="219">
        <f>IF(N317="snížená",J317,0)</f>
        <v>0</v>
      </c>
      <c r="BG317" s="219">
        <f>IF(N317="zákl. přenesená",J317,0)</f>
        <v>0</v>
      </c>
      <c r="BH317" s="219">
        <f>IF(N317="sníž. přenesená",J317,0)</f>
        <v>0</v>
      </c>
      <c r="BI317" s="219">
        <f>IF(N317="nulová",J317,0)</f>
        <v>0</v>
      </c>
      <c r="BJ317" s="19" t="s">
        <v>84</v>
      </c>
      <c r="BK317" s="219">
        <f>ROUND(I317*H317,2)</f>
        <v>0</v>
      </c>
      <c r="BL317" s="19" t="s">
        <v>171</v>
      </c>
      <c r="BM317" s="218" t="s">
        <v>532</v>
      </c>
    </row>
    <row r="318" s="2" customFormat="1">
      <c r="A318" s="41"/>
      <c r="B318" s="42"/>
      <c r="C318" s="43"/>
      <c r="D318" s="220" t="s">
        <v>173</v>
      </c>
      <c r="E318" s="43"/>
      <c r="F318" s="221" t="s">
        <v>533</v>
      </c>
      <c r="G318" s="43"/>
      <c r="H318" s="43"/>
      <c r="I318" s="222"/>
      <c r="J318" s="43"/>
      <c r="K318" s="43"/>
      <c r="L318" s="47"/>
      <c r="M318" s="223"/>
      <c r="N318" s="224"/>
      <c r="O318" s="87"/>
      <c r="P318" s="87"/>
      <c r="Q318" s="87"/>
      <c r="R318" s="87"/>
      <c r="S318" s="87"/>
      <c r="T318" s="88"/>
      <c r="U318" s="41"/>
      <c r="V318" s="41"/>
      <c r="W318" s="41"/>
      <c r="X318" s="41"/>
      <c r="Y318" s="41"/>
      <c r="Z318" s="41"/>
      <c r="AA318" s="41"/>
      <c r="AB318" s="41"/>
      <c r="AC318" s="41"/>
      <c r="AD318" s="41"/>
      <c r="AE318" s="41"/>
      <c r="AT318" s="19" t="s">
        <v>173</v>
      </c>
      <c r="AU318" s="19" t="s">
        <v>86</v>
      </c>
    </row>
    <row r="319" s="15" customFormat="1">
      <c r="A319" s="15"/>
      <c r="B319" s="248"/>
      <c r="C319" s="249"/>
      <c r="D319" s="227" t="s">
        <v>179</v>
      </c>
      <c r="E319" s="250" t="s">
        <v>32</v>
      </c>
      <c r="F319" s="251" t="s">
        <v>534</v>
      </c>
      <c r="G319" s="249"/>
      <c r="H319" s="250" t="s">
        <v>32</v>
      </c>
      <c r="I319" s="252"/>
      <c r="J319" s="249"/>
      <c r="K319" s="249"/>
      <c r="L319" s="253"/>
      <c r="M319" s="254"/>
      <c r="N319" s="255"/>
      <c r="O319" s="255"/>
      <c r="P319" s="255"/>
      <c r="Q319" s="255"/>
      <c r="R319" s="255"/>
      <c r="S319" s="255"/>
      <c r="T319" s="256"/>
      <c r="U319" s="15"/>
      <c r="V319" s="15"/>
      <c r="W319" s="15"/>
      <c r="X319" s="15"/>
      <c r="Y319" s="15"/>
      <c r="Z319" s="15"/>
      <c r="AA319" s="15"/>
      <c r="AB319" s="15"/>
      <c r="AC319" s="15"/>
      <c r="AD319" s="15"/>
      <c r="AE319" s="15"/>
      <c r="AT319" s="257" t="s">
        <v>179</v>
      </c>
      <c r="AU319" s="257" t="s">
        <v>86</v>
      </c>
      <c r="AV319" s="15" t="s">
        <v>84</v>
      </c>
      <c r="AW319" s="15" t="s">
        <v>38</v>
      </c>
      <c r="AX319" s="15" t="s">
        <v>76</v>
      </c>
      <c r="AY319" s="257" t="s">
        <v>164</v>
      </c>
    </row>
    <row r="320" s="13" customFormat="1">
      <c r="A320" s="13"/>
      <c r="B320" s="225"/>
      <c r="C320" s="226"/>
      <c r="D320" s="227" t="s">
        <v>179</v>
      </c>
      <c r="E320" s="228" t="s">
        <v>32</v>
      </c>
      <c r="F320" s="229" t="s">
        <v>535</v>
      </c>
      <c r="G320" s="226"/>
      <c r="H320" s="230">
        <v>29.579999999999998</v>
      </c>
      <c r="I320" s="231"/>
      <c r="J320" s="226"/>
      <c r="K320" s="226"/>
      <c r="L320" s="232"/>
      <c r="M320" s="233"/>
      <c r="N320" s="234"/>
      <c r="O320" s="234"/>
      <c r="P320" s="234"/>
      <c r="Q320" s="234"/>
      <c r="R320" s="234"/>
      <c r="S320" s="234"/>
      <c r="T320" s="235"/>
      <c r="U320" s="13"/>
      <c r="V320" s="13"/>
      <c r="W320" s="13"/>
      <c r="X320" s="13"/>
      <c r="Y320" s="13"/>
      <c r="Z320" s="13"/>
      <c r="AA320" s="13"/>
      <c r="AB320" s="13"/>
      <c r="AC320" s="13"/>
      <c r="AD320" s="13"/>
      <c r="AE320" s="13"/>
      <c r="AT320" s="236" t="s">
        <v>179</v>
      </c>
      <c r="AU320" s="236" t="s">
        <v>86</v>
      </c>
      <c r="AV320" s="13" t="s">
        <v>86</v>
      </c>
      <c r="AW320" s="13" t="s">
        <v>38</v>
      </c>
      <c r="AX320" s="13" t="s">
        <v>76</v>
      </c>
      <c r="AY320" s="236" t="s">
        <v>164</v>
      </c>
    </row>
    <row r="321" s="13" customFormat="1">
      <c r="A321" s="13"/>
      <c r="B321" s="225"/>
      <c r="C321" s="226"/>
      <c r="D321" s="227" t="s">
        <v>179</v>
      </c>
      <c r="E321" s="228" t="s">
        <v>32</v>
      </c>
      <c r="F321" s="229" t="s">
        <v>536</v>
      </c>
      <c r="G321" s="226"/>
      <c r="H321" s="230">
        <v>48.75</v>
      </c>
      <c r="I321" s="231"/>
      <c r="J321" s="226"/>
      <c r="K321" s="226"/>
      <c r="L321" s="232"/>
      <c r="M321" s="233"/>
      <c r="N321" s="234"/>
      <c r="O321" s="234"/>
      <c r="P321" s="234"/>
      <c r="Q321" s="234"/>
      <c r="R321" s="234"/>
      <c r="S321" s="234"/>
      <c r="T321" s="235"/>
      <c r="U321" s="13"/>
      <c r="V321" s="13"/>
      <c r="W321" s="13"/>
      <c r="X321" s="13"/>
      <c r="Y321" s="13"/>
      <c r="Z321" s="13"/>
      <c r="AA321" s="13"/>
      <c r="AB321" s="13"/>
      <c r="AC321" s="13"/>
      <c r="AD321" s="13"/>
      <c r="AE321" s="13"/>
      <c r="AT321" s="236" t="s">
        <v>179</v>
      </c>
      <c r="AU321" s="236" t="s">
        <v>86</v>
      </c>
      <c r="AV321" s="13" t="s">
        <v>86</v>
      </c>
      <c r="AW321" s="13" t="s">
        <v>38</v>
      </c>
      <c r="AX321" s="13" t="s">
        <v>76</v>
      </c>
      <c r="AY321" s="236" t="s">
        <v>164</v>
      </c>
    </row>
    <row r="322" s="13" customFormat="1">
      <c r="A322" s="13"/>
      <c r="B322" s="225"/>
      <c r="C322" s="226"/>
      <c r="D322" s="227" t="s">
        <v>179</v>
      </c>
      <c r="E322" s="228" t="s">
        <v>32</v>
      </c>
      <c r="F322" s="229" t="s">
        <v>537</v>
      </c>
      <c r="G322" s="226"/>
      <c r="H322" s="230">
        <v>1.875</v>
      </c>
      <c r="I322" s="231"/>
      <c r="J322" s="226"/>
      <c r="K322" s="226"/>
      <c r="L322" s="232"/>
      <c r="M322" s="233"/>
      <c r="N322" s="234"/>
      <c r="O322" s="234"/>
      <c r="P322" s="234"/>
      <c r="Q322" s="234"/>
      <c r="R322" s="234"/>
      <c r="S322" s="234"/>
      <c r="T322" s="235"/>
      <c r="U322" s="13"/>
      <c r="V322" s="13"/>
      <c r="W322" s="13"/>
      <c r="X322" s="13"/>
      <c r="Y322" s="13"/>
      <c r="Z322" s="13"/>
      <c r="AA322" s="13"/>
      <c r="AB322" s="13"/>
      <c r="AC322" s="13"/>
      <c r="AD322" s="13"/>
      <c r="AE322" s="13"/>
      <c r="AT322" s="236" t="s">
        <v>179</v>
      </c>
      <c r="AU322" s="236" t="s">
        <v>86</v>
      </c>
      <c r="AV322" s="13" t="s">
        <v>86</v>
      </c>
      <c r="AW322" s="13" t="s">
        <v>38</v>
      </c>
      <c r="AX322" s="13" t="s">
        <v>76</v>
      </c>
      <c r="AY322" s="236" t="s">
        <v>164</v>
      </c>
    </row>
    <row r="323" s="13" customFormat="1">
      <c r="A323" s="13"/>
      <c r="B323" s="225"/>
      <c r="C323" s="226"/>
      <c r="D323" s="227" t="s">
        <v>179</v>
      </c>
      <c r="E323" s="228" t="s">
        <v>32</v>
      </c>
      <c r="F323" s="229" t="s">
        <v>538</v>
      </c>
      <c r="G323" s="226"/>
      <c r="H323" s="230">
        <v>5.5199999999999996</v>
      </c>
      <c r="I323" s="231"/>
      <c r="J323" s="226"/>
      <c r="K323" s="226"/>
      <c r="L323" s="232"/>
      <c r="M323" s="233"/>
      <c r="N323" s="234"/>
      <c r="O323" s="234"/>
      <c r="P323" s="234"/>
      <c r="Q323" s="234"/>
      <c r="R323" s="234"/>
      <c r="S323" s="234"/>
      <c r="T323" s="235"/>
      <c r="U323" s="13"/>
      <c r="V323" s="13"/>
      <c r="W323" s="13"/>
      <c r="X323" s="13"/>
      <c r="Y323" s="13"/>
      <c r="Z323" s="13"/>
      <c r="AA323" s="13"/>
      <c r="AB323" s="13"/>
      <c r="AC323" s="13"/>
      <c r="AD323" s="13"/>
      <c r="AE323" s="13"/>
      <c r="AT323" s="236" t="s">
        <v>179</v>
      </c>
      <c r="AU323" s="236" t="s">
        <v>86</v>
      </c>
      <c r="AV323" s="13" t="s">
        <v>86</v>
      </c>
      <c r="AW323" s="13" t="s">
        <v>38</v>
      </c>
      <c r="AX323" s="13" t="s">
        <v>76</v>
      </c>
      <c r="AY323" s="236" t="s">
        <v>164</v>
      </c>
    </row>
    <row r="324" s="13" customFormat="1">
      <c r="A324" s="13"/>
      <c r="B324" s="225"/>
      <c r="C324" s="226"/>
      <c r="D324" s="227" t="s">
        <v>179</v>
      </c>
      <c r="E324" s="228" t="s">
        <v>32</v>
      </c>
      <c r="F324" s="229" t="s">
        <v>539</v>
      </c>
      <c r="G324" s="226"/>
      <c r="H324" s="230">
        <v>4.5049999999999999</v>
      </c>
      <c r="I324" s="231"/>
      <c r="J324" s="226"/>
      <c r="K324" s="226"/>
      <c r="L324" s="232"/>
      <c r="M324" s="233"/>
      <c r="N324" s="234"/>
      <c r="O324" s="234"/>
      <c r="P324" s="234"/>
      <c r="Q324" s="234"/>
      <c r="R324" s="234"/>
      <c r="S324" s="234"/>
      <c r="T324" s="235"/>
      <c r="U324" s="13"/>
      <c r="V324" s="13"/>
      <c r="W324" s="13"/>
      <c r="X324" s="13"/>
      <c r="Y324" s="13"/>
      <c r="Z324" s="13"/>
      <c r="AA324" s="13"/>
      <c r="AB324" s="13"/>
      <c r="AC324" s="13"/>
      <c r="AD324" s="13"/>
      <c r="AE324" s="13"/>
      <c r="AT324" s="236" t="s">
        <v>179</v>
      </c>
      <c r="AU324" s="236" t="s">
        <v>86</v>
      </c>
      <c r="AV324" s="13" t="s">
        <v>86</v>
      </c>
      <c r="AW324" s="13" t="s">
        <v>38</v>
      </c>
      <c r="AX324" s="13" t="s">
        <v>76</v>
      </c>
      <c r="AY324" s="236" t="s">
        <v>164</v>
      </c>
    </row>
    <row r="325" s="13" customFormat="1">
      <c r="A325" s="13"/>
      <c r="B325" s="225"/>
      <c r="C325" s="226"/>
      <c r="D325" s="227" t="s">
        <v>179</v>
      </c>
      <c r="E325" s="228" t="s">
        <v>32</v>
      </c>
      <c r="F325" s="229" t="s">
        <v>540</v>
      </c>
      <c r="G325" s="226"/>
      <c r="H325" s="230">
        <v>36</v>
      </c>
      <c r="I325" s="231"/>
      <c r="J325" s="226"/>
      <c r="K325" s="226"/>
      <c r="L325" s="232"/>
      <c r="M325" s="233"/>
      <c r="N325" s="234"/>
      <c r="O325" s="234"/>
      <c r="P325" s="234"/>
      <c r="Q325" s="234"/>
      <c r="R325" s="234"/>
      <c r="S325" s="234"/>
      <c r="T325" s="235"/>
      <c r="U325" s="13"/>
      <c r="V325" s="13"/>
      <c r="W325" s="13"/>
      <c r="X325" s="13"/>
      <c r="Y325" s="13"/>
      <c r="Z325" s="13"/>
      <c r="AA325" s="13"/>
      <c r="AB325" s="13"/>
      <c r="AC325" s="13"/>
      <c r="AD325" s="13"/>
      <c r="AE325" s="13"/>
      <c r="AT325" s="236" t="s">
        <v>179</v>
      </c>
      <c r="AU325" s="236" t="s">
        <v>86</v>
      </c>
      <c r="AV325" s="13" t="s">
        <v>86</v>
      </c>
      <c r="AW325" s="13" t="s">
        <v>38</v>
      </c>
      <c r="AX325" s="13" t="s">
        <v>76</v>
      </c>
      <c r="AY325" s="236" t="s">
        <v>164</v>
      </c>
    </row>
    <row r="326" s="13" customFormat="1">
      <c r="A326" s="13"/>
      <c r="B326" s="225"/>
      <c r="C326" s="226"/>
      <c r="D326" s="227" t="s">
        <v>179</v>
      </c>
      <c r="E326" s="228" t="s">
        <v>32</v>
      </c>
      <c r="F326" s="229" t="s">
        <v>541</v>
      </c>
      <c r="G326" s="226"/>
      <c r="H326" s="230">
        <v>23.715</v>
      </c>
      <c r="I326" s="231"/>
      <c r="J326" s="226"/>
      <c r="K326" s="226"/>
      <c r="L326" s="232"/>
      <c r="M326" s="233"/>
      <c r="N326" s="234"/>
      <c r="O326" s="234"/>
      <c r="P326" s="234"/>
      <c r="Q326" s="234"/>
      <c r="R326" s="234"/>
      <c r="S326" s="234"/>
      <c r="T326" s="235"/>
      <c r="U326" s="13"/>
      <c r="V326" s="13"/>
      <c r="W326" s="13"/>
      <c r="X326" s="13"/>
      <c r="Y326" s="13"/>
      <c r="Z326" s="13"/>
      <c r="AA326" s="13"/>
      <c r="AB326" s="13"/>
      <c r="AC326" s="13"/>
      <c r="AD326" s="13"/>
      <c r="AE326" s="13"/>
      <c r="AT326" s="236" t="s">
        <v>179</v>
      </c>
      <c r="AU326" s="236" t="s">
        <v>86</v>
      </c>
      <c r="AV326" s="13" t="s">
        <v>86</v>
      </c>
      <c r="AW326" s="13" t="s">
        <v>38</v>
      </c>
      <c r="AX326" s="13" t="s">
        <v>76</v>
      </c>
      <c r="AY326" s="236" t="s">
        <v>164</v>
      </c>
    </row>
    <row r="327" s="13" customFormat="1">
      <c r="A327" s="13"/>
      <c r="B327" s="225"/>
      <c r="C327" s="226"/>
      <c r="D327" s="227" t="s">
        <v>179</v>
      </c>
      <c r="E327" s="228" t="s">
        <v>32</v>
      </c>
      <c r="F327" s="229" t="s">
        <v>542</v>
      </c>
      <c r="G327" s="226"/>
      <c r="H327" s="230">
        <v>7.6699999999999999</v>
      </c>
      <c r="I327" s="231"/>
      <c r="J327" s="226"/>
      <c r="K327" s="226"/>
      <c r="L327" s="232"/>
      <c r="M327" s="233"/>
      <c r="N327" s="234"/>
      <c r="O327" s="234"/>
      <c r="P327" s="234"/>
      <c r="Q327" s="234"/>
      <c r="R327" s="234"/>
      <c r="S327" s="234"/>
      <c r="T327" s="235"/>
      <c r="U327" s="13"/>
      <c r="V327" s="13"/>
      <c r="W327" s="13"/>
      <c r="X327" s="13"/>
      <c r="Y327" s="13"/>
      <c r="Z327" s="13"/>
      <c r="AA327" s="13"/>
      <c r="AB327" s="13"/>
      <c r="AC327" s="13"/>
      <c r="AD327" s="13"/>
      <c r="AE327" s="13"/>
      <c r="AT327" s="236" t="s">
        <v>179</v>
      </c>
      <c r="AU327" s="236" t="s">
        <v>86</v>
      </c>
      <c r="AV327" s="13" t="s">
        <v>86</v>
      </c>
      <c r="AW327" s="13" t="s">
        <v>38</v>
      </c>
      <c r="AX327" s="13" t="s">
        <v>76</v>
      </c>
      <c r="AY327" s="236" t="s">
        <v>164</v>
      </c>
    </row>
    <row r="328" s="13" customFormat="1">
      <c r="A328" s="13"/>
      <c r="B328" s="225"/>
      <c r="C328" s="226"/>
      <c r="D328" s="227" t="s">
        <v>179</v>
      </c>
      <c r="E328" s="228" t="s">
        <v>32</v>
      </c>
      <c r="F328" s="229" t="s">
        <v>543</v>
      </c>
      <c r="G328" s="226"/>
      <c r="H328" s="230">
        <v>26.399999999999999</v>
      </c>
      <c r="I328" s="231"/>
      <c r="J328" s="226"/>
      <c r="K328" s="226"/>
      <c r="L328" s="232"/>
      <c r="M328" s="233"/>
      <c r="N328" s="234"/>
      <c r="O328" s="234"/>
      <c r="P328" s="234"/>
      <c r="Q328" s="234"/>
      <c r="R328" s="234"/>
      <c r="S328" s="234"/>
      <c r="T328" s="235"/>
      <c r="U328" s="13"/>
      <c r="V328" s="13"/>
      <c r="W328" s="13"/>
      <c r="X328" s="13"/>
      <c r="Y328" s="13"/>
      <c r="Z328" s="13"/>
      <c r="AA328" s="13"/>
      <c r="AB328" s="13"/>
      <c r="AC328" s="13"/>
      <c r="AD328" s="13"/>
      <c r="AE328" s="13"/>
      <c r="AT328" s="236" t="s">
        <v>179</v>
      </c>
      <c r="AU328" s="236" t="s">
        <v>86</v>
      </c>
      <c r="AV328" s="13" t="s">
        <v>86</v>
      </c>
      <c r="AW328" s="13" t="s">
        <v>38</v>
      </c>
      <c r="AX328" s="13" t="s">
        <v>76</v>
      </c>
      <c r="AY328" s="236" t="s">
        <v>164</v>
      </c>
    </row>
    <row r="329" s="13" customFormat="1">
      <c r="A329" s="13"/>
      <c r="B329" s="225"/>
      <c r="C329" s="226"/>
      <c r="D329" s="227" t="s">
        <v>179</v>
      </c>
      <c r="E329" s="228" t="s">
        <v>32</v>
      </c>
      <c r="F329" s="229" t="s">
        <v>544</v>
      </c>
      <c r="G329" s="226"/>
      <c r="H329" s="230">
        <v>0.71999999999999997</v>
      </c>
      <c r="I329" s="231"/>
      <c r="J329" s="226"/>
      <c r="K329" s="226"/>
      <c r="L329" s="232"/>
      <c r="M329" s="233"/>
      <c r="N329" s="234"/>
      <c r="O329" s="234"/>
      <c r="P329" s="234"/>
      <c r="Q329" s="234"/>
      <c r="R329" s="234"/>
      <c r="S329" s="234"/>
      <c r="T329" s="235"/>
      <c r="U329" s="13"/>
      <c r="V329" s="13"/>
      <c r="W329" s="13"/>
      <c r="X329" s="13"/>
      <c r="Y329" s="13"/>
      <c r="Z329" s="13"/>
      <c r="AA329" s="13"/>
      <c r="AB329" s="13"/>
      <c r="AC329" s="13"/>
      <c r="AD329" s="13"/>
      <c r="AE329" s="13"/>
      <c r="AT329" s="236" t="s">
        <v>179</v>
      </c>
      <c r="AU329" s="236" t="s">
        <v>86</v>
      </c>
      <c r="AV329" s="13" t="s">
        <v>86</v>
      </c>
      <c r="AW329" s="13" t="s">
        <v>38</v>
      </c>
      <c r="AX329" s="13" t="s">
        <v>76</v>
      </c>
      <c r="AY329" s="236" t="s">
        <v>164</v>
      </c>
    </row>
    <row r="330" s="13" customFormat="1">
      <c r="A330" s="13"/>
      <c r="B330" s="225"/>
      <c r="C330" s="226"/>
      <c r="D330" s="227" t="s">
        <v>179</v>
      </c>
      <c r="E330" s="228" t="s">
        <v>32</v>
      </c>
      <c r="F330" s="229" t="s">
        <v>545</v>
      </c>
      <c r="G330" s="226"/>
      <c r="H330" s="230">
        <v>2.3100000000000001</v>
      </c>
      <c r="I330" s="231"/>
      <c r="J330" s="226"/>
      <c r="K330" s="226"/>
      <c r="L330" s="232"/>
      <c r="M330" s="233"/>
      <c r="N330" s="234"/>
      <c r="O330" s="234"/>
      <c r="P330" s="234"/>
      <c r="Q330" s="234"/>
      <c r="R330" s="234"/>
      <c r="S330" s="234"/>
      <c r="T330" s="235"/>
      <c r="U330" s="13"/>
      <c r="V330" s="13"/>
      <c r="W330" s="13"/>
      <c r="X330" s="13"/>
      <c r="Y330" s="13"/>
      <c r="Z330" s="13"/>
      <c r="AA330" s="13"/>
      <c r="AB330" s="13"/>
      <c r="AC330" s="13"/>
      <c r="AD330" s="13"/>
      <c r="AE330" s="13"/>
      <c r="AT330" s="236" t="s">
        <v>179</v>
      </c>
      <c r="AU330" s="236" t="s">
        <v>86</v>
      </c>
      <c r="AV330" s="13" t="s">
        <v>86</v>
      </c>
      <c r="AW330" s="13" t="s">
        <v>38</v>
      </c>
      <c r="AX330" s="13" t="s">
        <v>76</v>
      </c>
      <c r="AY330" s="236" t="s">
        <v>164</v>
      </c>
    </row>
    <row r="331" s="14" customFormat="1">
      <c r="A331" s="14"/>
      <c r="B331" s="237"/>
      <c r="C331" s="238"/>
      <c r="D331" s="227" t="s">
        <v>179</v>
      </c>
      <c r="E331" s="239" t="s">
        <v>32</v>
      </c>
      <c r="F331" s="240" t="s">
        <v>181</v>
      </c>
      <c r="G331" s="238"/>
      <c r="H331" s="241">
        <v>187.04499999999999</v>
      </c>
      <c r="I331" s="242"/>
      <c r="J331" s="238"/>
      <c r="K331" s="238"/>
      <c r="L331" s="243"/>
      <c r="M331" s="244"/>
      <c r="N331" s="245"/>
      <c r="O331" s="245"/>
      <c r="P331" s="245"/>
      <c r="Q331" s="245"/>
      <c r="R331" s="245"/>
      <c r="S331" s="245"/>
      <c r="T331" s="246"/>
      <c r="U331" s="14"/>
      <c r="V331" s="14"/>
      <c r="W331" s="14"/>
      <c r="X331" s="14"/>
      <c r="Y331" s="14"/>
      <c r="Z331" s="14"/>
      <c r="AA331" s="14"/>
      <c r="AB331" s="14"/>
      <c r="AC331" s="14"/>
      <c r="AD331" s="14"/>
      <c r="AE331" s="14"/>
      <c r="AT331" s="247" t="s">
        <v>179</v>
      </c>
      <c r="AU331" s="247" t="s">
        <v>86</v>
      </c>
      <c r="AV331" s="14" t="s">
        <v>171</v>
      </c>
      <c r="AW331" s="14" t="s">
        <v>38</v>
      </c>
      <c r="AX331" s="14" t="s">
        <v>84</v>
      </c>
      <c r="AY331" s="247" t="s">
        <v>164</v>
      </c>
    </row>
    <row r="332" s="2" customFormat="1" ht="16.5" customHeight="1">
      <c r="A332" s="41"/>
      <c r="B332" s="42"/>
      <c r="C332" s="207" t="s">
        <v>546</v>
      </c>
      <c r="D332" s="207" t="s">
        <v>166</v>
      </c>
      <c r="E332" s="208" t="s">
        <v>547</v>
      </c>
      <c r="F332" s="209" t="s">
        <v>548</v>
      </c>
      <c r="G332" s="210" t="s">
        <v>169</v>
      </c>
      <c r="H332" s="211">
        <v>674</v>
      </c>
      <c r="I332" s="212"/>
      <c r="J332" s="213">
        <f>ROUND(I332*H332,2)</f>
        <v>0</v>
      </c>
      <c r="K332" s="209" t="s">
        <v>170</v>
      </c>
      <c r="L332" s="47"/>
      <c r="M332" s="214" t="s">
        <v>32</v>
      </c>
      <c r="N332" s="215" t="s">
        <v>47</v>
      </c>
      <c r="O332" s="87"/>
      <c r="P332" s="216">
        <f>O332*H332</f>
        <v>0</v>
      </c>
      <c r="Q332" s="216">
        <v>0</v>
      </c>
      <c r="R332" s="216">
        <f>Q332*H332</f>
        <v>0</v>
      </c>
      <c r="S332" s="216">
        <v>0</v>
      </c>
      <c r="T332" s="217">
        <f>S332*H332</f>
        <v>0</v>
      </c>
      <c r="U332" s="41"/>
      <c r="V332" s="41"/>
      <c r="W332" s="41"/>
      <c r="X332" s="41"/>
      <c r="Y332" s="41"/>
      <c r="Z332" s="41"/>
      <c r="AA332" s="41"/>
      <c r="AB332" s="41"/>
      <c r="AC332" s="41"/>
      <c r="AD332" s="41"/>
      <c r="AE332" s="41"/>
      <c r="AR332" s="218" t="s">
        <v>171</v>
      </c>
      <c r="AT332" s="218" t="s">
        <v>166</v>
      </c>
      <c r="AU332" s="218" t="s">
        <v>86</v>
      </c>
      <c r="AY332" s="19" t="s">
        <v>164</v>
      </c>
      <c r="BE332" s="219">
        <f>IF(N332="základní",J332,0)</f>
        <v>0</v>
      </c>
      <c r="BF332" s="219">
        <f>IF(N332="snížená",J332,0)</f>
        <v>0</v>
      </c>
      <c r="BG332" s="219">
        <f>IF(N332="zákl. přenesená",J332,0)</f>
        <v>0</v>
      </c>
      <c r="BH332" s="219">
        <f>IF(N332="sníž. přenesená",J332,0)</f>
        <v>0</v>
      </c>
      <c r="BI332" s="219">
        <f>IF(N332="nulová",J332,0)</f>
        <v>0</v>
      </c>
      <c r="BJ332" s="19" t="s">
        <v>84</v>
      </c>
      <c r="BK332" s="219">
        <f>ROUND(I332*H332,2)</f>
        <v>0</v>
      </c>
      <c r="BL332" s="19" t="s">
        <v>171</v>
      </c>
      <c r="BM332" s="218" t="s">
        <v>549</v>
      </c>
    </row>
    <row r="333" s="2" customFormat="1">
      <c r="A333" s="41"/>
      <c r="B333" s="42"/>
      <c r="C333" s="43"/>
      <c r="D333" s="220" t="s">
        <v>173</v>
      </c>
      <c r="E333" s="43"/>
      <c r="F333" s="221" t="s">
        <v>550</v>
      </c>
      <c r="G333" s="43"/>
      <c r="H333" s="43"/>
      <c r="I333" s="222"/>
      <c r="J333" s="43"/>
      <c r="K333" s="43"/>
      <c r="L333" s="47"/>
      <c r="M333" s="223"/>
      <c r="N333" s="224"/>
      <c r="O333" s="87"/>
      <c r="P333" s="87"/>
      <c r="Q333" s="87"/>
      <c r="R333" s="87"/>
      <c r="S333" s="87"/>
      <c r="T333" s="88"/>
      <c r="U333" s="41"/>
      <c r="V333" s="41"/>
      <c r="W333" s="41"/>
      <c r="X333" s="41"/>
      <c r="Y333" s="41"/>
      <c r="Z333" s="41"/>
      <c r="AA333" s="41"/>
      <c r="AB333" s="41"/>
      <c r="AC333" s="41"/>
      <c r="AD333" s="41"/>
      <c r="AE333" s="41"/>
      <c r="AT333" s="19" t="s">
        <v>173</v>
      </c>
      <c r="AU333" s="19" t="s">
        <v>86</v>
      </c>
    </row>
    <row r="334" s="2" customFormat="1" ht="40.8" customHeight="1">
      <c r="A334" s="41"/>
      <c r="B334" s="42"/>
      <c r="C334" s="207" t="s">
        <v>551</v>
      </c>
      <c r="D334" s="207" t="s">
        <v>166</v>
      </c>
      <c r="E334" s="208" t="s">
        <v>552</v>
      </c>
      <c r="F334" s="209" t="s">
        <v>553</v>
      </c>
      <c r="G334" s="210" t="s">
        <v>345</v>
      </c>
      <c r="H334" s="211">
        <v>674</v>
      </c>
      <c r="I334" s="212"/>
      <c r="J334" s="213">
        <f>ROUND(I334*H334,2)</f>
        <v>0</v>
      </c>
      <c r="K334" s="209" t="s">
        <v>170</v>
      </c>
      <c r="L334" s="47"/>
      <c r="M334" s="214" t="s">
        <v>32</v>
      </c>
      <c r="N334" s="215" t="s">
        <v>47</v>
      </c>
      <c r="O334" s="87"/>
      <c r="P334" s="216">
        <f>O334*H334</f>
        <v>0</v>
      </c>
      <c r="Q334" s="216">
        <v>0</v>
      </c>
      <c r="R334" s="216">
        <f>Q334*H334</f>
        <v>0</v>
      </c>
      <c r="S334" s="216">
        <v>0</v>
      </c>
      <c r="T334" s="217">
        <f>S334*H334</f>
        <v>0</v>
      </c>
      <c r="U334" s="41"/>
      <c r="V334" s="41"/>
      <c r="W334" s="41"/>
      <c r="X334" s="41"/>
      <c r="Y334" s="41"/>
      <c r="Z334" s="41"/>
      <c r="AA334" s="41"/>
      <c r="AB334" s="41"/>
      <c r="AC334" s="41"/>
      <c r="AD334" s="41"/>
      <c r="AE334" s="41"/>
      <c r="AR334" s="218" t="s">
        <v>171</v>
      </c>
      <c r="AT334" s="218" t="s">
        <v>166</v>
      </c>
      <c r="AU334" s="218" t="s">
        <v>86</v>
      </c>
      <c r="AY334" s="19" t="s">
        <v>164</v>
      </c>
      <c r="BE334" s="219">
        <f>IF(N334="základní",J334,0)</f>
        <v>0</v>
      </c>
      <c r="BF334" s="219">
        <f>IF(N334="snížená",J334,0)</f>
        <v>0</v>
      </c>
      <c r="BG334" s="219">
        <f>IF(N334="zákl. přenesená",J334,0)</f>
        <v>0</v>
      </c>
      <c r="BH334" s="219">
        <f>IF(N334="sníž. přenesená",J334,0)</f>
        <v>0</v>
      </c>
      <c r="BI334" s="219">
        <f>IF(N334="nulová",J334,0)</f>
        <v>0</v>
      </c>
      <c r="BJ334" s="19" t="s">
        <v>84</v>
      </c>
      <c r="BK334" s="219">
        <f>ROUND(I334*H334,2)</f>
        <v>0</v>
      </c>
      <c r="BL334" s="19" t="s">
        <v>171</v>
      </c>
      <c r="BM334" s="218" t="s">
        <v>554</v>
      </c>
    </row>
    <row r="335" s="2" customFormat="1">
      <c r="A335" s="41"/>
      <c r="B335" s="42"/>
      <c r="C335" s="43"/>
      <c r="D335" s="220" t="s">
        <v>173</v>
      </c>
      <c r="E335" s="43"/>
      <c r="F335" s="221" t="s">
        <v>555</v>
      </c>
      <c r="G335" s="43"/>
      <c r="H335" s="43"/>
      <c r="I335" s="222"/>
      <c r="J335" s="43"/>
      <c r="K335" s="43"/>
      <c r="L335" s="47"/>
      <c r="M335" s="223"/>
      <c r="N335" s="224"/>
      <c r="O335" s="87"/>
      <c r="P335" s="87"/>
      <c r="Q335" s="87"/>
      <c r="R335" s="87"/>
      <c r="S335" s="87"/>
      <c r="T335" s="88"/>
      <c r="U335" s="41"/>
      <c r="V335" s="41"/>
      <c r="W335" s="41"/>
      <c r="X335" s="41"/>
      <c r="Y335" s="41"/>
      <c r="Z335" s="41"/>
      <c r="AA335" s="41"/>
      <c r="AB335" s="41"/>
      <c r="AC335" s="41"/>
      <c r="AD335" s="41"/>
      <c r="AE335" s="41"/>
      <c r="AT335" s="19" t="s">
        <v>173</v>
      </c>
      <c r="AU335" s="19" t="s">
        <v>86</v>
      </c>
    </row>
    <row r="336" s="2" customFormat="1" ht="40.8" customHeight="1">
      <c r="A336" s="41"/>
      <c r="B336" s="42"/>
      <c r="C336" s="207" t="s">
        <v>556</v>
      </c>
      <c r="D336" s="207" t="s">
        <v>166</v>
      </c>
      <c r="E336" s="208" t="s">
        <v>557</v>
      </c>
      <c r="F336" s="209" t="s">
        <v>558</v>
      </c>
      <c r="G336" s="210" t="s">
        <v>169</v>
      </c>
      <c r="H336" s="211">
        <v>674</v>
      </c>
      <c r="I336" s="212"/>
      <c r="J336" s="213">
        <f>ROUND(I336*H336,2)</f>
        <v>0</v>
      </c>
      <c r="K336" s="209" t="s">
        <v>170</v>
      </c>
      <c r="L336" s="47"/>
      <c r="M336" s="214" t="s">
        <v>32</v>
      </c>
      <c r="N336" s="215" t="s">
        <v>47</v>
      </c>
      <c r="O336" s="87"/>
      <c r="P336" s="216">
        <f>O336*H336</f>
        <v>0</v>
      </c>
      <c r="Q336" s="216">
        <v>0</v>
      </c>
      <c r="R336" s="216">
        <f>Q336*H336</f>
        <v>0</v>
      </c>
      <c r="S336" s="216">
        <v>0</v>
      </c>
      <c r="T336" s="217">
        <f>S336*H336</f>
        <v>0</v>
      </c>
      <c r="U336" s="41"/>
      <c r="V336" s="41"/>
      <c r="W336" s="41"/>
      <c r="X336" s="41"/>
      <c r="Y336" s="41"/>
      <c r="Z336" s="41"/>
      <c r="AA336" s="41"/>
      <c r="AB336" s="41"/>
      <c r="AC336" s="41"/>
      <c r="AD336" s="41"/>
      <c r="AE336" s="41"/>
      <c r="AR336" s="218" t="s">
        <v>171</v>
      </c>
      <c r="AT336" s="218" t="s">
        <v>166</v>
      </c>
      <c r="AU336" s="218" t="s">
        <v>86</v>
      </c>
      <c r="AY336" s="19" t="s">
        <v>164</v>
      </c>
      <c r="BE336" s="219">
        <f>IF(N336="základní",J336,0)</f>
        <v>0</v>
      </c>
      <c r="BF336" s="219">
        <f>IF(N336="snížená",J336,0)</f>
        <v>0</v>
      </c>
      <c r="BG336" s="219">
        <f>IF(N336="zákl. přenesená",J336,0)</f>
        <v>0</v>
      </c>
      <c r="BH336" s="219">
        <f>IF(N336="sníž. přenesená",J336,0)</f>
        <v>0</v>
      </c>
      <c r="BI336" s="219">
        <f>IF(N336="nulová",J336,0)</f>
        <v>0</v>
      </c>
      <c r="BJ336" s="19" t="s">
        <v>84</v>
      </c>
      <c r="BK336" s="219">
        <f>ROUND(I336*H336,2)</f>
        <v>0</v>
      </c>
      <c r="BL336" s="19" t="s">
        <v>171</v>
      </c>
      <c r="BM336" s="218" t="s">
        <v>559</v>
      </c>
    </row>
    <row r="337" s="2" customFormat="1">
      <c r="A337" s="41"/>
      <c r="B337" s="42"/>
      <c r="C337" s="43"/>
      <c r="D337" s="220" t="s">
        <v>173</v>
      </c>
      <c r="E337" s="43"/>
      <c r="F337" s="221" t="s">
        <v>560</v>
      </c>
      <c r="G337" s="43"/>
      <c r="H337" s="43"/>
      <c r="I337" s="222"/>
      <c r="J337" s="43"/>
      <c r="K337" s="43"/>
      <c r="L337" s="47"/>
      <c r="M337" s="223"/>
      <c r="N337" s="224"/>
      <c r="O337" s="87"/>
      <c r="P337" s="87"/>
      <c r="Q337" s="87"/>
      <c r="R337" s="87"/>
      <c r="S337" s="87"/>
      <c r="T337" s="88"/>
      <c r="U337" s="41"/>
      <c r="V337" s="41"/>
      <c r="W337" s="41"/>
      <c r="X337" s="41"/>
      <c r="Y337" s="41"/>
      <c r="Z337" s="41"/>
      <c r="AA337" s="41"/>
      <c r="AB337" s="41"/>
      <c r="AC337" s="41"/>
      <c r="AD337" s="41"/>
      <c r="AE337" s="41"/>
      <c r="AT337" s="19" t="s">
        <v>173</v>
      </c>
      <c r="AU337" s="19" t="s">
        <v>86</v>
      </c>
    </row>
    <row r="338" s="2" customFormat="1" ht="26.4" customHeight="1">
      <c r="A338" s="41"/>
      <c r="B338" s="42"/>
      <c r="C338" s="207" t="s">
        <v>561</v>
      </c>
      <c r="D338" s="207" t="s">
        <v>166</v>
      </c>
      <c r="E338" s="208" t="s">
        <v>562</v>
      </c>
      <c r="F338" s="209" t="s">
        <v>563</v>
      </c>
      <c r="G338" s="210" t="s">
        <v>345</v>
      </c>
      <c r="H338" s="211">
        <v>124.5</v>
      </c>
      <c r="I338" s="212"/>
      <c r="J338" s="213">
        <f>ROUND(I338*H338,2)</f>
        <v>0</v>
      </c>
      <c r="K338" s="209" t="s">
        <v>32</v>
      </c>
      <c r="L338" s="47"/>
      <c r="M338" s="214" t="s">
        <v>32</v>
      </c>
      <c r="N338" s="215" t="s">
        <v>47</v>
      </c>
      <c r="O338" s="87"/>
      <c r="P338" s="216">
        <f>O338*H338</f>
        <v>0</v>
      </c>
      <c r="Q338" s="216">
        <v>0</v>
      </c>
      <c r="R338" s="216">
        <f>Q338*H338</f>
        <v>0</v>
      </c>
      <c r="S338" s="216">
        <v>0</v>
      </c>
      <c r="T338" s="217">
        <f>S338*H338</f>
        <v>0</v>
      </c>
      <c r="U338" s="41"/>
      <c r="V338" s="41"/>
      <c r="W338" s="41"/>
      <c r="X338" s="41"/>
      <c r="Y338" s="41"/>
      <c r="Z338" s="41"/>
      <c r="AA338" s="41"/>
      <c r="AB338" s="41"/>
      <c r="AC338" s="41"/>
      <c r="AD338" s="41"/>
      <c r="AE338" s="41"/>
      <c r="AR338" s="218" t="s">
        <v>171</v>
      </c>
      <c r="AT338" s="218" t="s">
        <v>166</v>
      </c>
      <c r="AU338" s="218" t="s">
        <v>86</v>
      </c>
      <c r="AY338" s="19" t="s">
        <v>164</v>
      </c>
      <c r="BE338" s="219">
        <f>IF(N338="základní",J338,0)</f>
        <v>0</v>
      </c>
      <c r="BF338" s="219">
        <f>IF(N338="snížená",J338,0)</f>
        <v>0</v>
      </c>
      <c r="BG338" s="219">
        <f>IF(N338="zákl. přenesená",J338,0)</f>
        <v>0</v>
      </c>
      <c r="BH338" s="219">
        <f>IF(N338="sníž. přenesená",J338,0)</f>
        <v>0</v>
      </c>
      <c r="BI338" s="219">
        <f>IF(N338="nulová",J338,0)</f>
        <v>0</v>
      </c>
      <c r="BJ338" s="19" t="s">
        <v>84</v>
      </c>
      <c r="BK338" s="219">
        <f>ROUND(I338*H338,2)</f>
        <v>0</v>
      </c>
      <c r="BL338" s="19" t="s">
        <v>171</v>
      </c>
      <c r="BM338" s="218" t="s">
        <v>564</v>
      </c>
    </row>
    <row r="339" s="2" customFormat="1" ht="16.5" customHeight="1">
      <c r="A339" s="41"/>
      <c r="B339" s="42"/>
      <c r="C339" s="207" t="s">
        <v>565</v>
      </c>
      <c r="D339" s="207" t="s">
        <v>166</v>
      </c>
      <c r="E339" s="208" t="s">
        <v>566</v>
      </c>
      <c r="F339" s="209" t="s">
        <v>567</v>
      </c>
      <c r="G339" s="210" t="s">
        <v>169</v>
      </c>
      <c r="H339" s="211">
        <v>1.8500000000000001</v>
      </c>
      <c r="I339" s="212"/>
      <c r="J339" s="213">
        <f>ROUND(I339*H339,2)</f>
        <v>0</v>
      </c>
      <c r="K339" s="209" t="s">
        <v>32</v>
      </c>
      <c r="L339" s="47"/>
      <c r="M339" s="214" t="s">
        <v>32</v>
      </c>
      <c r="N339" s="215" t="s">
        <v>47</v>
      </c>
      <c r="O339" s="87"/>
      <c r="P339" s="216">
        <f>O339*H339</f>
        <v>0</v>
      </c>
      <c r="Q339" s="216">
        <v>0</v>
      </c>
      <c r="R339" s="216">
        <f>Q339*H339</f>
        <v>0</v>
      </c>
      <c r="S339" s="216">
        <v>0</v>
      </c>
      <c r="T339" s="217">
        <f>S339*H339</f>
        <v>0</v>
      </c>
      <c r="U339" s="41"/>
      <c r="V339" s="41"/>
      <c r="W339" s="41"/>
      <c r="X339" s="41"/>
      <c r="Y339" s="41"/>
      <c r="Z339" s="41"/>
      <c r="AA339" s="41"/>
      <c r="AB339" s="41"/>
      <c r="AC339" s="41"/>
      <c r="AD339" s="41"/>
      <c r="AE339" s="41"/>
      <c r="AR339" s="218" t="s">
        <v>171</v>
      </c>
      <c r="AT339" s="218" t="s">
        <v>166</v>
      </c>
      <c r="AU339" s="218" t="s">
        <v>86</v>
      </c>
      <c r="AY339" s="19" t="s">
        <v>164</v>
      </c>
      <c r="BE339" s="219">
        <f>IF(N339="základní",J339,0)</f>
        <v>0</v>
      </c>
      <c r="BF339" s="219">
        <f>IF(N339="snížená",J339,0)</f>
        <v>0</v>
      </c>
      <c r="BG339" s="219">
        <f>IF(N339="zákl. přenesená",J339,0)</f>
        <v>0</v>
      </c>
      <c r="BH339" s="219">
        <f>IF(N339="sníž. přenesená",J339,0)</f>
        <v>0</v>
      </c>
      <c r="BI339" s="219">
        <f>IF(N339="nulová",J339,0)</f>
        <v>0</v>
      </c>
      <c r="BJ339" s="19" t="s">
        <v>84</v>
      </c>
      <c r="BK339" s="219">
        <f>ROUND(I339*H339,2)</f>
        <v>0</v>
      </c>
      <c r="BL339" s="19" t="s">
        <v>171</v>
      </c>
      <c r="BM339" s="218" t="s">
        <v>568</v>
      </c>
    </row>
    <row r="340" s="13" customFormat="1">
      <c r="A340" s="13"/>
      <c r="B340" s="225"/>
      <c r="C340" s="226"/>
      <c r="D340" s="227" t="s">
        <v>179</v>
      </c>
      <c r="E340" s="228" t="s">
        <v>32</v>
      </c>
      <c r="F340" s="229" t="s">
        <v>569</v>
      </c>
      <c r="G340" s="226"/>
      <c r="H340" s="230">
        <v>1.8500000000000001</v>
      </c>
      <c r="I340" s="231"/>
      <c r="J340" s="226"/>
      <c r="K340" s="226"/>
      <c r="L340" s="232"/>
      <c r="M340" s="233"/>
      <c r="N340" s="234"/>
      <c r="O340" s="234"/>
      <c r="P340" s="234"/>
      <c r="Q340" s="234"/>
      <c r="R340" s="234"/>
      <c r="S340" s="234"/>
      <c r="T340" s="235"/>
      <c r="U340" s="13"/>
      <c r="V340" s="13"/>
      <c r="W340" s="13"/>
      <c r="X340" s="13"/>
      <c r="Y340" s="13"/>
      <c r="Z340" s="13"/>
      <c r="AA340" s="13"/>
      <c r="AB340" s="13"/>
      <c r="AC340" s="13"/>
      <c r="AD340" s="13"/>
      <c r="AE340" s="13"/>
      <c r="AT340" s="236" t="s">
        <v>179</v>
      </c>
      <c r="AU340" s="236" t="s">
        <v>86</v>
      </c>
      <c r="AV340" s="13" t="s">
        <v>86</v>
      </c>
      <c r="AW340" s="13" t="s">
        <v>38</v>
      </c>
      <c r="AX340" s="13" t="s">
        <v>84</v>
      </c>
      <c r="AY340" s="236" t="s">
        <v>164</v>
      </c>
    </row>
    <row r="341" s="2" customFormat="1" ht="40.8" customHeight="1">
      <c r="A341" s="41"/>
      <c r="B341" s="42"/>
      <c r="C341" s="207" t="s">
        <v>570</v>
      </c>
      <c r="D341" s="207" t="s">
        <v>166</v>
      </c>
      <c r="E341" s="208" t="s">
        <v>571</v>
      </c>
      <c r="F341" s="209" t="s">
        <v>572</v>
      </c>
      <c r="G341" s="210" t="s">
        <v>169</v>
      </c>
      <c r="H341" s="211">
        <v>176.5</v>
      </c>
      <c r="I341" s="212"/>
      <c r="J341" s="213">
        <f>ROUND(I341*H341,2)</f>
        <v>0</v>
      </c>
      <c r="K341" s="209" t="s">
        <v>170</v>
      </c>
      <c r="L341" s="47"/>
      <c r="M341" s="214" t="s">
        <v>32</v>
      </c>
      <c r="N341" s="215" t="s">
        <v>47</v>
      </c>
      <c r="O341" s="87"/>
      <c r="P341" s="216">
        <f>O341*H341</f>
        <v>0</v>
      </c>
      <c r="Q341" s="216">
        <v>0.34562999999999999</v>
      </c>
      <c r="R341" s="216">
        <f>Q341*H341</f>
        <v>61.003695</v>
      </c>
      <c r="S341" s="216">
        <v>0</v>
      </c>
      <c r="T341" s="217">
        <f>S341*H341</f>
        <v>0</v>
      </c>
      <c r="U341" s="41"/>
      <c r="V341" s="41"/>
      <c r="W341" s="41"/>
      <c r="X341" s="41"/>
      <c r="Y341" s="41"/>
      <c r="Z341" s="41"/>
      <c r="AA341" s="41"/>
      <c r="AB341" s="41"/>
      <c r="AC341" s="41"/>
      <c r="AD341" s="41"/>
      <c r="AE341" s="41"/>
      <c r="AR341" s="218" t="s">
        <v>171</v>
      </c>
      <c r="AT341" s="218" t="s">
        <v>166</v>
      </c>
      <c r="AU341" s="218" t="s">
        <v>86</v>
      </c>
      <c r="AY341" s="19" t="s">
        <v>164</v>
      </c>
      <c r="BE341" s="219">
        <f>IF(N341="základní",J341,0)</f>
        <v>0</v>
      </c>
      <c r="BF341" s="219">
        <f>IF(N341="snížená",J341,0)</f>
        <v>0</v>
      </c>
      <c r="BG341" s="219">
        <f>IF(N341="zákl. přenesená",J341,0)</f>
        <v>0</v>
      </c>
      <c r="BH341" s="219">
        <f>IF(N341="sníž. přenesená",J341,0)</f>
        <v>0</v>
      </c>
      <c r="BI341" s="219">
        <f>IF(N341="nulová",J341,0)</f>
        <v>0</v>
      </c>
      <c r="BJ341" s="19" t="s">
        <v>84</v>
      </c>
      <c r="BK341" s="219">
        <f>ROUND(I341*H341,2)</f>
        <v>0</v>
      </c>
      <c r="BL341" s="19" t="s">
        <v>171</v>
      </c>
      <c r="BM341" s="218" t="s">
        <v>573</v>
      </c>
    </row>
    <row r="342" s="2" customFormat="1">
      <c r="A342" s="41"/>
      <c r="B342" s="42"/>
      <c r="C342" s="43"/>
      <c r="D342" s="220" t="s">
        <v>173</v>
      </c>
      <c r="E342" s="43"/>
      <c r="F342" s="221" t="s">
        <v>574</v>
      </c>
      <c r="G342" s="43"/>
      <c r="H342" s="43"/>
      <c r="I342" s="222"/>
      <c r="J342" s="43"/>
      <c r="K342" s="43"/>
      <c r="L342" s="47"/>
      <c r="M342" s="223"/>
      <c r="N342" s="224"/>
      <c r="O342" s="87"/>
      <c r="P342" s="87"/>
      <c r="Q342" s="87"/>
      <c r="R342" s="87"/>
      <c r="S342" s="87"/>
      <c r="T342" s="88"/>
      <c r="U342" s="41"/>
      <c r="V342" s="41"/>
      <c r="W342" s="41"/>
      <c r="X342" s="41"/>
      <c r="Y342" s="41"/>
      <c r="Z342" s="41"/>
      <c r="AA342" s="41"/>
      <c r="AB342" s="41"/>
      <c r="AC342" s="41"/>
      <c r="AD342" s="41"/>
      <c r="AE342" s="41"/>
      <c r="AT342" s="19" t="s">
        <v>173</v>
      </c>
      <c r="AU342" s="19" t="s">
        <v>86</v>
      </c>
    </row>
    <row r="343" s="2" customFormat="1" ht="40.8" customHeight="1">
      <c r="A343" s="41"/>
      <c r="B343" s="42"/>
      <c r="C343" s="207" t="s">
        <v>575</v>
      </c>
      <c r="D343" s="207" t="s">
        <v>166</v>
      </c>
      <c r="E343" s="208" t="s">
        <v>576</v>
      </c>
      <c r="F343" s="209" t="s">
        <v>577</v>
      </c>
      <c r="G343" s="210" t="s">
        <v>335</v>
      </c>
      <c r="H343" s="211">
        <v>1</v>
      </c>
      <c r="I343" s="212"/>
      <c r="J343" s="213">
        <f>ROUND(I343*H343,2)</f>
        <v>0</v>
      </c>
      <c r="K343" s="209" t="s">
        <v>170</v>
      </c>
      <c r="L343" s="47"/>
      <c r="M343" s="214" t="s">
        <v>32</v>
      </c>
      <c r="N343" s="215" t="s">
        <v>47</v>
      </c>
      <c r="O343" s="87"/>
      <c r="P343" s="216">
        <f>O343*H343</f>
        <v>0</v>
      </c>
      <c r="Q343" s="216">
        <v>0.017770000000000001</v>
      </c>
      <c r="R343" s="216">
        <f>Q343*H343</f>
        <v>0.017770000000000001</v>
      </c>
      <c r="S343" s="216">
        <v>0</v>
      </c>
      <c r="T343" s="217">
        <f>S343*H343</f>
        <v>0</v>
      </c>
      <c r="U343" s="41"/>
      <c r="V343" s="41"/>
      <c r="W343" s="41"/>
      <c r="X343" s="41"/>
      <c r="Y343" s="41"/>
      <c r="Z343" s="41"/>
      <c r="AA343" s="41"/>
      <c r="AB343" s="41"/>
      <c r="AC343" s="41"/>
      <c r="AD343" s="41"/>
      <c r="AE343" s="41"/>
      <c r="AR343" s="218" t="s">
        <v>171</v>
      </c>
      <c r="AT343" s="218" t="s">
        <v>166</v>
      </c>
      <c r="AU343" s="218" t="s">
        <v>86</v>
      </c>
      <c r="AY343" s="19" t="s">
        <v>164</v>
      </c>
      <c r="BE343" s="219">
        <f>IF(N343="základní",J343,0)</f>
        <v>0</v>
      </c>
      <c r="BF343" s="219">
        <f>IF(N343="snížená",J343,0)</f>
        <v>0</v>
      </c>
      <c r="BG343" s="219">
        <f>IF(N343="zákl. přenesená",J343,0)</f>
        <v>0</v>
      </c>
      <c r="BH343" s="219">
        <f>IF(N343="sníž. přenesená",J343,0)</f>
        <v>0</v>
      </c>
      <c r="BI343" s="219">
        <f>IF(N343="nulová",J343,0)</f>
        <v>0</v>
      </c>
      <c r="BJ343" s="19" t="s">
        <v>84</v>
      </c>
      <c r="BK343" s="219">
        <f>ROUND(I343*H343,2)</f>
        <v>0</v>
      </c>
      <c r="BL343" s="19" t="s">
        <v>171</v>
      </c>
      <c r="BM343" s="218" t="s">
        <v>578</v>
      </c>
    </row>
    <row r="344" s="2" customFormat="1">
      <c r="A344" s="41"/>
      <c r="B344" s="42"/>
      <c r="C344" s="43"/>
      <c r="D344" s="220" t="s">
        <v>173</v>
      </c>
      <c r="E344" s="43"/>
      <c r="F344" s="221" t="s">
        <v>579</v>
      </c>
      <c r="G344" s="43"/>
      <c r="H344" s="43"/>
      <c r="I344" s="222"/>
      <c r="J344" s="43"/>
      <c r="K344" s="43"/>
      <c r="L344" s="47"/>
      <c r="M344" s="223"/>
      <c r="N344" s="224"/>
      <c r="O344" s="87"/>
      <c r="P344" s="87"/>
      <c r="Q344" s="87"/>
      <c r="R344" s="87"/>
      <c r="S344" s="87"/>
      <c r="T344" s="88"/>
      <c r="U344" s="41"/>
      <c r="V344" s="41"/>
      <c r="W344" s="41"/>
      <c r="X344" s="41"/>
      <c r="Y344" s="41"/>
      <c r="Z344" s="41"/>
      <c r="AA344" s="41"/>
      <c r="AB344" s="41"/>
      <c r="AC344" s="41"/>
      <c r="AD344" s="41"/>
      <c r="AE344" s="41"/>
      <c r="AT344" s="19" t="s">
        <v>173</v>
      </c>
      <c r="AU344" s="19" t="s">
        <v>86</v>
      </c>
    </row>
    <row r="345" s="2" customFormat="1" ht="26.4" customHeight="1">
      <c r="A345" s="41"/>
      <c r="B345" s="42"/>
      <c r="C345" s="258" t="s">
        <v>580</v>
      </c>
      <c r="D345" s="258" t="s">
        <v>237</v>
      </c>
      <c r="E345" s="259" t="s">
        <v>581</v>
      </c>
      <c r="F345" s="260" t="s">
        <v>582</v>
      </c>
      <c r="G345" s="261" t="s">
        <v>335</v>
      </c>
      <c r="H345" s="262">
        <v>1</v>
      </c>
      <c r="I345" s="263"/>
      <c r="J345" s="264">
        <f>ROUND(I345*H345,2)</f>
        <v>0</v>
      </c>
      <c r="K345" s="260" t="s">
        <v>170</v>
      </c>
      <c r="L345" s="265"/>
      <c r="M345" s="266" t="s">
        <v>32</v>
      </c>
      <c r="N345" s="267" t="s">
        <v>47</v>
      </c>
      <c r="O345" s="87"/>
      <c r="P345" s="216">
        <f>O345*H345</f>
        <v>0</v>
      </c>
      <c r="Q345" s="216">
        <v>0.01325</v>
      </c>
      <c r="R345" s="216">
        <f>Q345*H345</f>
        <v>0.01325</v>
      </c>
      <c r="S345" s="216">
        <v>0</v>
      </c>
      <c r="T345" s="217">
        <f>S345*H345</f>
        <v>0</v>
      </c>
      <c r="U345" s="41"/>
      <c r="V345" s="41"/>
      <c r="W345" s="41"/>
      <c r="X345" s="41"/>
      <c r="Y345" s="41"/>
      <c r="Z345" s="41"/>
      <c r="AA345" s="41"/>
      <c r="AB345" s="41"/>
      <c r="AC345" s="41"/>
      <c r="AD345" s="41"/>
      <c r="AE345" s="41"/>
      <c r="AR345" s="218" t="s">
        <v>218</v>
      </c>
      <c r="AT345" s="218" t="s">
        <v>237</v>
      </c>
      <c r="AU345" s="218" t="s">
        <v>86</v>
      </c>
      <c r="AY345" s="19" t="s">
        <v>164</v>
      </c>
      <c r="BE345" s="219">
        <f>IF(N345="základní",J345,0)</f>
        <v>0</v>
      </c>
      <c r="BF345" s="219">
        <f>IF(N345="snížená",J345,0)</f>
        <v>0</v>
      </c>
      <c r="BG345" s="219">
        <f>IF(N345="zákl. přenesená",J345,0)</f>
        <v>0</v>
      </c>
      <c r="BH345" s="219">
        <f>IF(N345="sníž. přenesená",J345,0)</f>
        <v>0</v>
      </c>
      <c r="BI345" s="219">
        <f>IF(N345="nulová",J345,0)</f>
        <v>0</v>
      </c>
      <c r="BJ345" s="19" t="s">
        <v>84</v>
      </c>
      <c r="BK345" s="219">
        <f>ROUND(I345*H345,2)</f>
        <v>0</v>
      </c>
      <c r="BL345" s="19" t="s">
        <v>171</v>
      </c>
      <c r="BM345" s="218" t="s">
        <v>583</v>
      </c>
    </row>
    <row r="346" s="12" customFormat="1" ht="22.8" customHeight="1">
      <c r="A346" s="12"/>
      <c r="B346" s="191"/>
      <c r="C346" s="192"/>
      <c r="D346" s="193" t="s">
        <v>75</v>
      </c>
      <c r="E346" s="205" t="s">
        <v>218</v>
      </c>
      <c r="F346" s="205" t="s">
        <v>584</v>
      </c>
      <c r="G346" s="192"/>
      <c r="H346" s="192"/>
      <c r="I346" s="195"/>
      <c r="J346" s="206">
        <f>BK346</f>
        <v>0</v>
      </c>
      <c r="K346" s="192"/>
      <c r="L346" s="197"/>
      <c r="M346" s="198"/>
      <c r="N346" s="199"/>
      <c r="O346" s="199"/>
      <c r="P346" s="200">
        <f>SUM(P347:P351)</f>
        <v>0</v>
      </c>
      <c r="Q346" s="199"/>
      <c r="R346" s="200">
        <f>SUM(R347:R351)</f>
        <v>9.4594500000000004</v>
      </c>
      <c r="S346" s="199"/>
      <c r="T346" s="201">
        <f>SUM(T347:T351)</f>
        <v>0</v>
      </c>
      <c r="U346" s="12"/>
      <c r="V346" s="12"/>
      <c r="W346" s="12"/>
      <c r="X346" s="12"/>
      <c r="Y346" s="12"/>
      <c r="Z346" s="12"/>
      <c r="AA346" s="12"/>
      <c r="AB346" s="12"/>
      <c r="AC346" s="12"/>
      <c r="AD346" s="12"/>
      <c r="AE346" s="12"/>
      <c r="AR346" s="202" t="s">
        <v>84</v>
      </c>
      <c r="AT346" s="203" t="s">
        <v>75</v>
      </c>
      <c r="AU346" s="203" t="s">
        <v>84</v>
      </c>
      <c r="AY346" s="202" t="s">
        <v>164</v>
      </c>
      <c r="BK346" s="204">
        <f>SUM(BK347:BK351)</f>
        <v>0</v>
      </c>
    </row>
    <row r="347" s="2" customFormat="1" ht="24" customHeight="1">
      <c r="A347" s="41"/>
      <c r="B347" s="42"/>
      <c r="C347" s="207" t="s">
        <v>585</v>
      </c>
      <c r="D347" s="207" t="s">
        <v>586</v>
      </c>
      <c r="E347" s="208" t="s">
        <v>587</v>
      </c>
      <c r="F347" s="209" t="s">
        <v>588</v>
      </c>
      <c r="G347" s="210" t="s">
        <v>345</v>
      </c>
      <c r="H347" s="211">
        <v>15</v>
      </c>
      <c r="I347" s="212"/>
      <c r="J347" s="213">
        <f>ROUND(I347*H347,2)</f>
        <v>0</v>
      </c>
      <c r="K347" s="209" t="s">
        <v>589</v>
      </c>
      <c r="L347" s="47"/>
      <c r="M347" s="214" t="s">
        <v>32</v>
      </c>
      <c r="N347" s="215" t="s">
        <v>47</v>
      </c>
      <c r="O347" s="87"/>
      <c r="P347" s="216">
        <f>O347*H347</f>
        <v>0</v>
      </c>
      <c r="Q347" s="216">
        <v>0.63063000000000002</v>
      </c>
      <c r="R347" s="216">
        <f>Q347*H347</f>
        <v>9.4594500000000004</v>
      </c>
      <c r="S347" s="216">
        <v>0</v>
      </c>
      <c r="T347" s="217">
        <f>S347*H347</f>
        <v>0</v>
      </c>
      <c r="U347" s="41"/>
      <c r="V347" s="41"/>
      <c r="W347" s="41"/>
      <c r="X347" s="41"/>
      <c r="Y347" s="41"/>
      <c r="Z347" s="41"/>
      <c r="AA347" s="41"/>
      <c r="AB347" s="41"/>
      <c r="AC347" s="41"/>
      <c r="AD347" s="41"/>
      <c r="AE347" s="41"/>
      <c r="AR347" s="218" t="s">
        <v>171</v>
      </c>
      <c r="AT347" s="218" t="s">
        <v>166</v>
      </c>
      <c r="AU347" s="218" t="s">
        <v>86</v>
      </c>
      <c r="AY347" s="19" t="s">
        <v>164</v>
      </c>
      <c r="BE347" s="219">
        <f>IF(N347="základní",J347,0)</f>
        <v>0</v>
      </c>
      <c r="BF347" s="219">
        <f>IF(N347="snížená",J347,0)</f>
        <v>0</v>
      </c>
      <c r="BG347" s="219">
        <f>IF(N347="zákl. přenesená",J347,0)</f>
        <v>0</v>
      </c>
      <c r="BH347" s="219">
        <f>IF(N347="sníž. přenesená",J347,0)</f>
        <v>0</v>
      </c>
      <c r="BI347" s="219">
        <f>IF(N347="nulová",J347,0)</f>
        <v>0</v>
      </c>
      <c r="BJ347" s="19" t="s">
        <v>84</v>
      </c>
      <c r="BK347" s="219">
        <f>ROUND(I347*H347,2)</f>
        <v>0</v>
      </c>
      <c r="BL347" s="19" t="s">
        <v>171</v>
      </c>
      <c r="BM347" s="218" t="s">
        <v>590</v>
      </c>
    </row>
    <row r="348" s="2" customFormat="1">
      <c r="A348" s="41"/>
      <c r="B348" s="42"/>
      <c r="C348" s="43"/>
      <c r="D348" s="220" t="s">
        <v>173</v>
      </c>
      <c r="E348" s="43"/>
      <c r="F348" s="221" t="s">
        <v>591</v>
      </c>
      <c r="G348" s="43"/>
      <c r="H348" s="43"/>
      <c r="I348" s="222"/>
      <c r="J348" s="43"/>
      <c r="K348" s="43"/>
      <c r="L348" s="47"/>
      <c r="M348" s="223"/>
      <c r="N348" s="224"/>
      <c r="O348" s="87"/>
      <c r="P348" s="87"/>
      <c r="Q348" s="87"/>
      <c r="R348" s="87"/>
      <c r="S348" s="87"/>
      <c r="T348" s="88"/>
      <c r="U348" s="41"/>
      <c r="V348" s="41"/>
      <c r="W348" s="41"/>
      <c r="X348" s="41"/>
      <c r="Y348" s="41"/>
      <c r="Z348" s="41"/>
      <c r="AA348" s="41"/>
      <c r="AB348" s="41"/>
      <c r="AC348" s="41"/>
      <c r="AD348" s="41"/>
      <c r="AE348" s="41"/>
      <c r="AT348" s="19" t="s">
        <v>173</v>
      </c>
      <c r="AU348" s="19" t="s">
        <v>86</v>
      </c>
    </row>
    <row r="349" s="2" customFormat="1">
      <c r="A349" s="41"/>
      <c r="B349" s="42"/>
      <c r="C349" s="43"/>
      <c r="D349" s="227" t="s">
        <v>592</v>
      </c>
      <c r="E349" s="43"/>
      <c r="F349" s="268" t="s">
        <v>593</v>
      </c>
      <c r="G349" s="43"/>
      <c r="H349" s="43"/>
      <c r="I349" s="222"/>
      <c r="J349" s="43"/>
      <c r="K349" s="43"/>
      <c r="L349" s="47"/>
      <c r="M349" s="223"/>
      <c r="N349" s="224"/>
      <c r="O349" s="87"/>
      <c r="P349" s="87"/>
      <c r="Q349" s="87"/>
      <c r="R349" s="87"/>
      <c r="S349" s="87"/>
      <c r="T349" s="88"/>
      <c r="U349" s="41"/>
      <c r="V349" s="41"/>
      <c r="W349" s="41"/>
      <c r="X349" s="41"/>
      <c r="Y349" s="41"/>
      <c r="Z349" s="41"/>
      <c r="AA349" s="41"/>
      <c r="AB349" s="41"/>
      <c r="AC349" s="41"/>
      <c r="AD349" s="41"/>
      <c r="AE349" s="41"/>
      <c r="AT349" s="19" t="s">
        <v>592</v>
      </c>
      <c r="AU349" s="19" t="s">
        <v>86</v>
      </c>
    </row>
    <row r="350" s="15" customFormat="1">
      <c r="A350" s="15"/>
      <c r="B350" s="248"/>
      <c r="C350" s="249"/>
      <c r="D350" s="227" t="s">
        <v>179</v>
      </c>
      <c r="E350" s="250" t="s">
        <v>32</v>
      </c>
      <c r="F350" s="251" t="s">
        <v>594</v>
      </c>
      <c r="G350" s="249"/>
      <c r="H350" s="250" t="s">
        <v>32</v>
      </c>
      <c r="I350" s="252"/>
      <c r="J350" s="249"/>
      <c r="K350" s="249"/>
      <c r="L350" s="253"/>
      <c r="M350" s="254"/>
      <c r="N350" s="255"/>
      <c r="O350" s="255"/>
      <c r="P350" s="255"/>
      <c r="Q350" s="255"/>
      <c r="R350" s="255"/>
      <c r="S350" s="255"/>
      <c r="T350" s="256"/>
      <c r="U350" s="15"/>
      <c r="V350" s="15"/>
      <c r="W350" s="15"/>
      <c r="X350" s="15"/>
      <c r="Y350" s="15"/>
      <c r="Z350" s="15"/>
      <c r="AA350" s="15"/>
      <c r="AB350" s="15"/>
      <c r="AC350" s="15"/>
      <c r="AD350" s="15"/>
      <c r="AE350" s="15"/>
      <c r="AT350" s="257" t="s">
        <v>179</v>
      </c>
      <c r="AU350" s="257" t="s">
        <v>86</v>
      </c>
      <c r="AV350" s="15" t="s">
        <v>84</v>
      </c>
      <c r="AW350" s="15" t="s">
        <v>38</v>
      </c>
      <c r="AX350" s="15" t="s">
        <v>76</v>
      </c>
      <c r="AY350" s="257" t="s">
        <v>164</v>
      </c>
    </row>
    <row r="351" s="13" customFormat="1">
      <c r="A351" s="13"/>
      <c r="B351" s="225"/>
      <c r="C351" s="226"/>
      <c r="D351" s="227" t="s">
        <v>179</v>
      </c>
      <c r="E351" s="228" t="s">
        <v>32</v>
      </c>
      <c r="F351" s="229" t="s">
        <v>595</v>
      </c>
      <c r="G351" s="226"/>
      <c r="H351" s="230">
        <v>15</v>
      </c>
      <c r="I351" s="231"/>
      <c r="J351" s="226"/>
      <c r="K351" s="226"/>
      <c r="L351" s="232"/>
      <c r="M351" s="233"/>
      <c r="N351" s="234"/>
      <c r="O351" s="234"/>
      <c r="P351" s="234"/>
      <c r="Q351" s="234"/>
      <c r="R351" s="234"/>
      <c r="S351" s="234"/>
      <c r="T351" s="235"/>
      <c r="U351" s="13"/>
      <c r="V351" s="13"/>
      <c r="W351" s="13"/>
      <c r="X351" s="13"/>
      <c r="Y351" s="13"/>
      <c r="Z351" s="13"/>
      <c r="AA351" s="13"/>
      <c r="AB351" s="13"/>
      <c r="AC351" s="13"/>
      <c r="AD351" s="13"/>
      <c r="AE351" s="13"/>
      <c r="AT351" s="236" t="s">
        <v>179</v>
      </c>
      <c r="AU351" s="236" t="s">
        <v>86</v>
      </c>
      <c r="AV351" s="13" t="s">
        <v>86</v>
      </c>
      <c r="AW351" s="13" t="s">
        <v>38</v>
      </c>
      <c r="AX351" s="13" t="s">
        <v>84</v>
      </c>
      <c r="AY351" s="236" t="s">
        <v>164</v>
      </c>
    </row>
    <row r="352" s="12" customFormat="1" ht="22.8" customHeight="1">
      <c r="A352" s="12"/>
      <c r="B352" s="191"/>
      <c r="C352" s="192"/>
      <c r="D352" s="193" t="s">
        <v>75</v>
      </c>
      <c r="E352" s="205" t="s">
        <v>225</v>
      </c>
      <c r="F352" s="205" t="s">
        <v>596</v>
      </c>
      <c r="G352" s="192"/>
      <c r="H352" s="192"/>
      <c r="I352" s="195"/>
      <c r="J352" s="206">
        <f>BK352</f>
        <v>0</v>
      </c>
      <c r="K352" s="192"/>
      <c r="L352" s="197"/>
      <c r="M352" s="198"/>
      <c r="N352" s="199"/>
      <c r="O352" s="199"/>
      <c r="P352" s="200">
        <f>SUM(P353:P440)</f>
        <v>0</v>
      </c>
      <c r="Q352" s="199"/>
      <c r="R352" s="200">
        <f>SUM(R353:R440)</f>
        <v>14.221883999999998</v>
      </c>
      <c r="S352" s="199"/>
      <c r="T352" s="201">
        <f>SUM(T353:T440)</f>
        <v>110.90374499999997</v>
      </c>
      <c r="U352" s="12"/>
      <c r="V352" s="12"/>
      <c r="W352" s="12"/>
      <c r="X352" s="12"/>
      <c r="Y352" s="12"/>
      <c r="Z352" s="12"/>
      <c r="AA352" s="12"/>
      <c r="AB352" s="12"/>
      <c r="AC352" s="12"/>
      <c r="AD352" s="12"/>
      <c r="AE352" s="12"/>
      <c r="AR352" s="202" t="s">
        <v>84</v>
      </c>
      <c r="AT352" s="203" t="s">
        <v>75</v>
      </c>
      <c r="AU352" s="203" t="s">
        <v>84</v>
      </c>
      <c r="AY352" s="202" t="s">
        <v>164</v>
      </c>
      <c r="BK352" s="204">
        <f>SUM(BK353:BK440)</f>
        <v>0</v>
      </c>
    </row>
    <row r="353" s="2" customFormat="1" ht="48" customHeight="1">
      <c r="A353" s="41"/>
      <c r="B353" s="42"/>
      <c r="C353" s="207" t="s">
        <v>597</v>
      </c>
      <c r="D353" s="207" t="s">
        <v>166</v>
      </c>
      <c r="E353" s="208" t="s">
        <v>598</v>
      </c>
      <c r="F353" s="209" t="s">
        <v>599</v>
      </c>
      <c r="G353" s="210" t="s">
        <v>169</v>
      </c>
      <c r="H353" s="211">
        <v>1200</v>
      </c>
      <c r="I353" s="212"/>
      <c r="J353" s="213">
        <f>ROUND(I353*H353,2)</f>
        <v>0</v>
      </c>
      <c r="K353" s="209" t="s">
        <v>170</v>
      </c>
      <c r="L353" s="47"/>
      <c r="M353" s="214" t="s">
        <v>32</v>
      </c>
      <c r="N353" s="215" t="s">
        <v>47</v>
      </c>
      <c r="O353" s="87"/>
      <c r="P353" s="216">
        <f>O353*H353</f>
        <v>0</v>
      </c>
      <c r="Q353" s="216">
        <v>0</v>
      </c>
      <c r="R353" s="216">
        <f>Q353*H353</f>
        <v>0</v>
      </c>
      <c r="S353" s="216">
        <v>0</v>
      </c>
      <c r="T353" s="217">
        <f>S353*H353</f>
        <v>0</v>
      </c>
      <c r="U353" s="41"/>
      <c r="V353" s="41"/>
      <c r="W353" s="41"/>
      <c r="X353" s="41"/>
      <c r="Y353" s="41"/>
      <c r="Z353" s="41"/>
      <c r="AA353" s="41"/>
      <c r="AB353" s="41"/>
      <c r="AC353" s="41"/>
      <c r="AD353" s="41"/>
      <c r="AE353" s="41"/>
      <c r="AR353" s="218" t="s">
        <v>171</v>
      </c>
      <c r="AT353" s="218" t="s">
        <v>166</v>
      </c>
      <c r="AU353" s="218" t="s">
        <v>86</v>
      </c>
      <c r="AY353" s="19" t="s">
        <v>164</v>
      </c>
      <c r="BE353" s="219">
        <f>IF(N353="základní",J353,0)</f>
        <v>0</v>
      </c>
      <c r="BF353" s="219">
        <f>IF(N353="snížená",J353,0)</f>
        <v>0</v>
      </c>
      <c r="BG353" s="219">
        <f>IF(N353="zákl. přenesená",J353,0)</f>
        <v>0</v>
      </c>
      <c r="BH353" s="219">
        <f>IF(N353="sníž. přenesená",J353,0)</f>
        <v>0</v>
      </c>
      <c r="BI353" s="219">
        <f>IF(N353="nulová",J353,0)</f>
        <v>0</v>
      </c>
      <c r="BJ353" s="19" t="s">
        <v>84</v>
      </c>
      <c r="BK353" s="219">
        <f>ROUND(I353*H353,2)</f>
        <v>0</v>
      </c>
      <c r="BL353" s="19" t="s">
        <v>171</v>
      </c>
      <c r="BM353" s="218" t="s">
        <v>600</v>
      </c>
    </row>
    <row r="354" s="2" customFormat="1">
      <c r="A354" s="41"/>
      <c r="B354" s="42"/>
      <c r="C354" s="43"/>
      <c r="D354" s="220" t="s">
        <v>173</v>
      </c>
      <c r="E354" s="43"/>
      <c r="F354" s="221" t="s">
        <v>601</v>
      </c>
      <c r="G354" s="43"/>
      <c r="H354" s="43"/>
      <c r="I354" s="222"/>
      <c r="J354" s="43"/>
      <c r="K354" s="43"/>
      <c r="L354" s="47"/>
      <c r="M354" s="223"/>
      <c r="N354" s="224"/>
      <c r="O354" s="87"/>
      <c r="P354" s="87"/>
      <c r="Q354" s="87"/>
      <c r="R354" s="87"/>
      <c r="S354" s="87"/>
      <c r="T354" s="88"/>
      <c r="U354" s="41"/>
      <c r="V354" s="41"/>
      <c r="W354" s="41"/>
      <c r="X354" s="41"/>
      <c r="Y354" s="41"/>
      <c r="Z354" s="41"/>
      <c r="AA354" s="41"/>
      <c r="AB354" s="41"/>
      <c r="AC354" s="41"/>
      <c r="AD354" s="41"/>
      <c r="AE354" s="41"/>
      <c r="AT354" s="19" t="s">
        <v>173</v>
      </c>
      <c r="AU354" s="19" t="s">
        <v>86</v>
      </c>
    </row>
    <row r="355" s="2" customFormat="1" ht="55.2" customHeight="1">
      <c r="A355" s="41"/>
      <c r="B355" s="42"/>
      <c r="C355" s="207" t="s">
        <v>602</v>
      </c>
      <c r="D355" s="207" t="s">
        <v>166</v>
      </c>
      <c r="E355" s="208" t="s">
        <v>603</v>
      </c>
      <c r="F355" s="209" t="s">
        <v>604</v>
      </c>
      <c r="G355" s="210" t="s">
        <v>169</v>
      </c>
      <c r="H355" s="211">
        <v>144000</v>
      </c>
      <c r="I355" s="212"/>
      <c r="J355" s="213">
        <f>ROUND(I355*H355,2)</f>
        <v>0</v>
      </c>
      <c r="K355" s="209" t="s">
        <v>170</v>
      </c>
      <c r="L355" s="47"/>
      <c r="M355" s="214" t="s">
        <v>32</v>
      </c>
      <c r="N355" s="215" t="s">
        <v>47</v>
      </c>
      <c r="O355" s="87"/>
      <c r="P355" s="216">
        <f>O355*H355</f>
        <v>0</v>
      </c>
      <c r="Q355" s="216">
        <v>0</v>
      </c>
      <c r="R355" s="216">
        <f>Q355*H355</f>
        <v>0</v>
      </c>
      <c r="S355" s="216">
        <v>0</v>
      </c>
      <c r="T355" s="217">
        <f>S355*H355</f>
        <v>0</v>
      </c>
      <c r="U355" s="41"/>
      <c r="V355" s="41"/>
      <c r="W355" s="41"/>
      <c r="X355" s="41"/>
      <c r="Y355" s="41"/>
      <c r="Z355" s="41"/>
      <c r="AA355" s="41"/>
      <c r="AB355" s="41"/>
      <c r="AC355" s="41"/>
      <c r="AD355" s="41"/>
      <c r="AE355" s="41"/>
      <c r="AR355" s="218" t="s">
        <v>171</v>
      </c>
      <c r="AT355" s="218" t="s">
        <v>166</v>
      </c>
      <c r="AU355" s="218" t="s">
        <v>86</v>
      </c>
      <c r="AY355" s="19" t="s">
        <v>164</v>
      </c>
      <c r="BE355" s="219">
        <f>IF(N355="základní",J355,0)</f>
        <v>0</v>
      </c>
      <c r="BF355" s="219">
        <f>IF(N355="snížená",J355,0)</f>
        <v>0</v>
      </c>
      <c r="BG355" s="219">
        <f>IF(N355="zákl. přenesená",J355,0)</f>
        <v>0</v>
      </c>
      <c r="BH355" s="219">
        <f>IF(N355="sníž. přenesená",J355,0)</f>
        <v>0</v>
      </c>
      <c r="BI355" s="219">
        <f>IF(N355="nulová",J355,0)</f>
        <v>0</v>
      </c>
      <c r="BJ355" s="19" t="s">
        <v>84</v>
      </c>
      <c r="BK355" s="219">
        <f>ROUND(I355*H355,2)</f>
        <v>0</v>
      </c>
      <c r="BL355" s="19" t="s">
        <v>171</v>
      </c>
      <c r="BM355" s="218" t="s">
        <v>605</v>
      </c>
    </row>
    <row r="356" s="2" customFormat="1">
      <c r="A356" s="41"/>
      <c r="B356" s="42"/>
      <c r="C356" s="43"/>
      <c r="D356" s="220" t="s">
        <v>173</v>
      </c>
      <c r="E356" s="43"/>
      <c r="F356" s="221" t="s">
        <v>606</v>
      </c>
      <c r="G356" s="43"/>
      <c r="H356" s="43"/>
      <c r="I356" s="222"/>
      <c r="J356" s="43"/>
      <c r="K356" s="43"/>
      <c r="L356" s="47"/>
      <c r="M356" s="223"/>
      <c r="N356" s="224"/>
      <c r="O356" s="87"/>
      <c r="P356" s="87"/>
      <c r="Q356" s="87"/>
      <c r="R356" s="87"/>
      <c r="S356" s="87"/>
      <c r="T356" s="88"/>
      <c r="U356" s="41"/>
      <c r="V356" s="41"/>
      <c r="W356" s="41"/>
      <c r="X356" s="41"/>
      <c r="Y356" s="41"/>
      <c r="Z356" s="41"/>
      <c r="AA356" s="41"/>
      <c r="AB356" s="41"/>
      <c r="AC356" s="41"/>
      <c r="AD356" s="41"/>
      <c r="AE356" s="41"/>
      <c r="AT356" s="19" t="s">
        <v>173</v>
      </c>
      <c r="AU356" s="19" t="s">
        <v>86</v>
      </c>
    </row>
    <row r="357" s="13" customFormat="1">
      <c r="A357" s="13"/>
      <c r="B357" s="225"/>
      <c r="C357" s="226"/>
      <c r="D357" s="227" t="s">
        <v>179</v>
      </c>
      <c r="E357" s="226"/>
      <c r="F357" s="229" t="s">
        <v>607</v>
      </c>
      <c r="G357" s="226"/>
      <c r="H357" s="230">
        <v>144000</v>
      </c>
      <c r="I357" s="231"/>
      <c r="J357" s="226"/>
      <c r="K357" s="226"/>
      <c r="L357" s="232"/>
      <c r="M357" s="233"/>
      <c r="N357" s="234"/>
      <c r="O357" s="234"/>
      <c r="P357" s="234"/>
      <c r="Q357" s="234"/>
      <c r="R357" s="234"/>
      <c r="S357" s="234"/>
      <c r="T357" s="235"/>
      <c r="U357" s="13"/>
      <c r="V357" s="13"/>
      <c r="W357" s="13"/>
      <c r="X357" s="13"/>
      <c r="Y357" s="13"/>
      <c r="Z357" s="13"/>
      <c r="AA357" s="13"/>
      <c r="AB357" s="13"/>
      <c r="AC357" s="13"/>
      <c r="AD357" s="13"/>
      <c r="AE357" s="13"/>
      <c r="AT357" s="236" t="s">
        <v>179</v>
      </c>
      <c r="AU357" s="236" t="s">
        <v>86</v>
      </c>
      <c r="AV357" s="13" t="s">
        <v>86</v>
      </c>
      <c r="AW357" s="13" t="s">
        <v>4</v>
      </c>
      <c r="AX357" s="13" t="s">
        <v>84</v>
      </c>
      <c r="AY357" s="236" t="s">
        <v>164</v>
      </c>
    </row>
    <row r="358" s="2" customFormat="1" ht="60" customHeight="1">
      <c r="A358" s="41"/>
      <c r="B358" s="42"/>
      <c r="C358" s="207" t="s">
        <v>608</v>
      </c>
      <c r="D358" s="207" t="s">
        <v>166</v>
      </c>
      <c r="E358" s="208" t="s">
        <v>609</v>
      </c>
      <c r="F358" s="209" t="s">
        <v>610</v>
      </c>
      <c r="G358" s="210" t="s">
        <v>335</v>
      </c>
      <c r="H358" s="211">
        <v>1</v>
      </c>
      <c r="I358" s="212"/>
      <c r="J358" s="213">
        <f>ROUND(I358*H358,2)</f>
        <v>0</v>
      </c>
      <c r="K358" s="209" t="s">
        <v>170</v>
      </c>
      <c r="L358" s="47"/>
      <c r="M358" s="214" t="s">
        <v>32</v>
      </c>
      <c r="N358" s="215" t="s">
        <v>47</v>
      </c>
      <c r="O358" s="87"/>
      <c r="P358" s="216">
        <f>O358*H358</f>
        <v>0</v>
      </c>
      <c r="Q358" s="216">
        <v>0</v>
      </c>
      <c r="R358" s="216">
        <f>Q358*H358</f>
        <v>0</v>
      </c>
      <c r="S358" s="216">
        <v>0</v>
      </c>
      <c r="T358" s="217">
        <f>S358*H358</f>
        <v>0</v>
      </c>
      <c r="U358" s="41"/>
      <c r="V358" s="41"/>
      <c r="W358" s="41"/>
      <c r="X358" s="41"/>
      <c r="Y358" s="41"/>
      <c r="Z358" s="41"/>
      <c r="AA358" s="41"/>
      <c r="AB358" s="41"/>
      <c r="AC358" s="41"/>
      <c r="AD358" s="41"/>
      <c r="AE358" s="41"/>
      <c r="AR358" s="218" t="s">
        <v>171</v>
      </c>
      <c r="AT358" s="218" t="s">
        <v>166</v>
      </c>
      <c r="AU358" s="218" t="s">
        <v>86</v>
      </c>
      <c r="AY358" s="19" t="s">
        <v>164</v>
      </c>
      <c r="BE358" s="219">
        <f>IF(N358="základní",J358,0)</f>
        <v>0</v>
      </c>
      <c r="BF358" s="219">
        <f>IF(N358="snížená",J358,0)</f>
        <v>0</v>
      </c>
      <c r="BG358" s="219">
        <f>IF(N358="zákl. přenesená",J358,0)</f>
        <v>0</v>
      </c>
      <c r="BH358" s="219">
        <f>IF(N358="sníž. přenesená",J358,0)</f>
        <v>0</v>
      </c>
      <c r="BI358" s="219">
        <f>IF(N358="nulová",J358,0)</f>
        <v>0</v>
      </c>
      <c r="BJ358" s="19" t="s">
        <v>84</v>
      </c>
      <c r="BK358" s="219">
        <f>ROUND(I358*H358,2)</f>
        <v>0</v>
      </c>
      <c r="BL358" s="19" t="s">
        <v>171</v>
      </c>
      <c r="BM358" s="218" t="s">
        <v>611</v>
      </c>
    </row>
    <row r="359" s="2" customFormat="1">
      <c r="A359" s="41"/>
      <c r="B359" s="42"/>
      <c r="C359" s="43"/>
      <c r="D359" s="220" t="s">
        <v>173</v>
      </c>
      <c r="E359" s="43"/>
      <c r="F359" s="221" t="s">
        <v>612</v>
      </c>
      <c r="G359" s="43"/>
      <c r="H359" s="43"/>
      <c r="I359" s="222"/>
      <c r="J359" s="43"/>
      <c r="K359" s="43"/>
      <c r="L359" s="47"/>
      <c r="M359" s="223"/>
      <c r="N359" s="224"/>
      <c r="O359" s="87"/>
      <c r="P359" s="87"/>
      <c r="Q359" s="87"/>
      <c r="R359" s="87"/>
      <c r="S359" s="87"/>
      <c r="T359" s="88"/>
      <c r="U359" s="41"/>
      <c r="V359" s="41"/>
      <c r="W359" s="41"/>
      <c r="X359" s="41"/>
      <c r="Y359" s="41"/>
      <c r="Z359" s="41"/>
      <c r="AA359" s="41"/>
      <c r="AB359" s="41"/>
      <c r="AC359" s="41"/>
      <c r="AD359" s="41"/>
      <c r="AE359" s="41"/>
      <c r="AT359" s="19" t="s">
        <v>173</v>
      </c>
      <c r="AU359" s="19" t="s">
        <v>86</v>
      </c>
    </row>
    <row r="360" s="2" customFormat="1" ht="48" customHeight="1">
      <c r="A360" s="41"/>
      <c r="B360" s="42"/>
      <c r="C360" s="207" t="s">
        <v>613</v>
      </c>
      <c r="D360" s="207" t="s">
        <v>166</v>
      </c>
      <c r="E360" s="208" t="s">
        <v>614</v>
      </c>
      <c r="F360" s="209" t="s">
        <v>615</v>
      </c>
      <c r="G360" s="210" t="s">
        <v>169</v>
      </c>
      <c r="H360" s="211">
        <v>1200</v>
      </c>
      <c r="I360" s="212"/>
      <c r="J360" s="213">
        <f>ROUND(I360*H360,2)</f>
        <v>0</v>
      </c>
      <c r="K360" s="209" t="s">
        <v>170</v>
      </c>
      <c r="L360" s="47"/>
      <c r="M360" s="214" t="s">
        <v>32</v>
      </c>
      <c r="N360" s="215" t="s">
        <v>47</v>
      </c>
      <c r="O360" s="87"/>
      <c r="P360" s="216">
        <f>O360*H360</f>
        <v>0</v>
      </c>
      <c r="Q360" s="216">
        <v>0</v>
      </c>
      <c r="R360" s="216">
        <f>Q360*H360</f>
        <v>0</v>
      </c>
      <c r="S360" s="216">
        <v>0</v>
      </c>
      <c r="T360" s="217">
        <f>S360*H360</f>
        <v>0</v>
      </c>
      <c r="U360" s="41"/>
      <c r="V360" s="41"/>
      <c r="W360" s="41"/>
      <c r="X360" s="41"/>
      <c r="Y360" s="41"/>
      <c r="Z360" s="41"/>
      <c r="AA360" s="41"/>
      <c r="AB360" s="41"/>
      <c r="AC360" s="41"/>
      <c r="AD360" s="41"/>
      <c r="AE360" s="41"/>
      <c r="AR360" s="218" t="s">
        <v>171</v>
      </c>
      <c r="AT360" s="218" t="s">
        <v>166</v>
      </c>
      <c r="AU360" s="218" t="s">
        <v>86</v>
      </c>
      <c r="AY360" s="19" t="s">
        <v>164</v>
      </c>
      <c r="BE360" s="219">
        <f>IF(N360="základní",J360,0)</f>
        <v>0</v>
      </c>
      <c r="BF360" s="219">
        <f>IF(N360="snížená",J360,0)</f>
        <v>0</v>
      </c>
      <c r="BG360" s="219">
        <f>IF(N360="zákl. přenesená",J360,0)</f>
        <v>0</v>
      </c>
      <c r="BH360" s="219">
        <f>IF(N360="sníž. přenesená",J360,0)</f>
        <v>0</v>
      </c>
      <c r="BI360" s="219">
        <f>IF(N360="nulová",J360,0)</f>
        <v>0</v>
      </c>
      <c r="BJ360" s="19" t="s">
        <v>84</v>
      </c>
      <c r="BK360" s="219">
        <f>ROUND(I360*H360,2)</f>
        <v>0</v>
      </c>
      <c r="BL360" s="19" t="s">
        <v>171</v>
      </c>
      <c r="BM360" s="218" t="s">
        <v>616</v>
      </c>
    </row>
    <row r="361" s="2" customFormat="1">
      <c r="A361" s="41"/>
      <c r="B361" s="42"/>
      <c r="C361" s="43"/>
      <c r="D361" s="220" t="s">
        <v>173</v>
      </c>
      <c r="E361" s="43"/>
      <c r="F361" s="221" t="s">
        <v>617</v>
      </c>
      <c r="G361" s="43"/>
      <c r="H361" s="43"/>
      <c r="I361" s="222"/>
      <c r="J361" s="43"/>
      <c r="K361" s="43"/>
      <c r="L361" s="47"/>
      <c r="M361" s="223"/>
      <c r="N361" s="224"/>
      <c r="O361" s="87"/>
      <c r="P361" s="87"/>
      <c r="Q361" s="87"/>
      <c r="R361" s="87"/>
      <c r="S361" s="87"/>
      <c r="T361" s="88"/>
      <c r="U361" s="41"/>
      <c r="V361" s="41"/>
      <c r="W361" s="41"/>
      <c r="X361" s="41"/>
      <c r="Y361" s="41"/>
      <c r="Z361" s="41"/>
      <c r="AA361" s="41"/>
      <c r="AB361" s="41"/>
      <c r="AC361" s="41"/>
      <c r="AD361" s="41"/>
      <c r="AE361" s="41"/>
      <c r="AT361" s="19" t="s">
        <v>173</v>
      </c>
      <c r="AU361" s="19" t="s">
        <v>86</v>
      </c>
    </row>
    <row r="362" s="2" customFormat="1" ht="26.4" customHeight="1">
      <c r="A362" s="41"/>
      <c r="B362" s="42"/>
      <c r="C362" s="207" t="s">
        <v>618</v>
      </c>
      <c r="D362" s="207" t="s">
        <v>166</v>
      </c>
      <c r="E362" s="208" t="s">
        <v>619</v>
      </c>
      <c r="F362" s="209" t="s">
        <v>620</v>
      </c>
      <c r="G362" s="210" t="s">
        <v>169</v>
      </c>
      <c r="H362" s="211">
        <v>1200</v>
      </c>
      <c r="I362" s="212"/>
      <c r="J362" s="213">
        <f>ROUND(I362*H362,2)</f>
        <v>0</v>
      </c>
      <c r="K362" s="209" t="s">
        <v>170</v>
      </c>
      <c r="L362" s="47"/>
      <c r="M362" s="214" t="s">
        <v>32</v>
      </c>
      <c r="N362" s="215" t="s">
        <v>47</v>
      </c>
      <c r="O362" s="87"/>
      <c r="P362" s="216">
        <f>O362*H362</f>
        <v>0</v>
      </c>
      <c r="Q362" s="216">
        <v>0</v>
      </c>
      <c r="R362" s="216">
        <f>Q362*H362</f>
        <v>0</v>
      </c>
      <c r="S362" s="216">
        <v>0</v>
      </c>
      <c r="T362" s="217">
        <f>S362*H362</f>
        <v>0</v>
      </c>
      <c r="U362" s="41"/>
      <c r="V362" s="41"/>
      <c r="W362" s="41"/>
      <c r="X362" s="41"/>
      <c r="Y362" s="41"/>
      <c r="Z362" s="41"/>
      <c r="AA362" s="41"/>
      <c r="AB362" s="41"/>
      <c r="AC362" s="41"/>
      <c r="AD362" s="41"/>
      <c r="AE362" s="41"/>
      <c r="AR362" s="218" t="s">
        <v>171</v>
      </c>
      <c r="AT362" s="218" t="s">
        <v>166</v>
      </c>
      <c r="AU362" s="218" t="s">
        <v>86</v>
      </c>
      <c r="AY362" s="19" t="s">
        <v>164</v>
      </c>
      <c r="BE362" s="219">
        <f>IF(N362="základní",J362,0)</f>
        <v>0</v>
      </c>
      <c r="BF362" s="219">
        <f>IF(N362="snížená",J362,0)</f>
        <v>0</v>
      </c>
      <c r="BG362" s="219">
        <f>IF(N362="zákl. přenesená",J362,0)</f>
        <v>0</v>
      </c>
      <c r="BH362" s="219">
        <f>IF(N362="sníž. přenesená",J362,0)</f>
        <v>0</v>
      </c>
      <c r="BI362" s="219">
        <f>IF(N362="nulová",J362,0)</f>
        <v>0</v>
      </c>
      <c r="BJ362" s="19" t="s">
        <v>84</v>
      </c>
      <c r="BK362" s="219">
        <f>ROUND(I362*H362,2)</f>
        <v>0</v>
      </c>
      <c r="BL362" s="19" t="s">
        <v>171</v>
      </c>
      <c r="BM362" s="218" t="s">
        <v>621</v>
      </c>
    </row>
    <row r="363" s="2" customFormat="1">
      <c r="A363" s="41"/>
      <c r="B363" s="42"/>
      <c r="C363" s="43"/>
      <c r="D363" s="220" t="s">
        <v>173</v>
      </c>
      <c r="E363" s="43"/>
      <c r="F363" s="221" t="s">
        <v>622</v>
      </c>
      <c r="G363" s="43"/>
      <c r="H363" s="43"/>
      <c r="I363" s="222"/>
      <c r="J363" s="43"/>
      <c r="K363" s="43"/>
      <c r="L363" s="47"/>
      <c r="M363" s="223"/>
      <c r="N363" s="224"/>
      <c r="O363" s="87"/>
      <c r="P363" s="87"/>
      <c r="Q363" s="87"/>
      <c r="R363" s="87"/>
      <c r="S363" s="87"/>
      <c r="T363" s="88"/>
      <c r="U363" s="41"/>
      <c r="V363" s="41"/>
      <c r="W363" s="41"/>
      <c r="X363" s="41"/>
      <c r="Y363" s="41"/>
      <c r="Z363" s="41"/>
      <c r="AA363" s="41"/>
      <c r="AB363" s="41"/>
      <c r="AC363" s="41"/>
      <c r="AD363" s="41"/>
      <c r="AE363" s="41"/>
      <c r="AT363" s="19" t="s">
        <v>173</v>
      </c>
      <c r="AU363" s="19" t="s">
        <v>86</v>
      </c>
    </row>
    <row r="364" s="2" customFormat="1" ht="36" customHeight="1">
      <c r="A364" s="41"/>
      <c r="B364" s="42"/>
      <c r="C364" s="207" t="s">
        <v>623</v>
      </c>
      <c r="D364" s="207" t="s">
        <v>166</v>
      </c>
      <c r="E364" s="208" t="s">
        <v>624</v>
      </c>
      <c r="F364" s="209" t="s">
        <v>625</v>
      </c>
      <c r="G364" s="210" t="s">
        <v>169</v>
      </c>
      <c r="H364" s="211">
        <v>144000</v>
      </c>
      <c r="I364" s="212"/>
      <c r="J364" s="213">
        <f>ROUND(I364*H364,2)</f>
        <v>0</v>
      </c>
      <c r="K364" s="209" t="s">
        <v>170</v>
      </c>
      <c r="L364" s="47"/>
      <c r="M364" s="214" t="s">
        <v>32</v>
      </c>
      <c r="N364" s="215" t="s">
        <v>47</v>
      </c>
      <c r="O364" s="87"/>
      <c r="P364" s="216">
        <f>O364*H364</f>
        <v>0</v>
      </c>
      <c r="Q364" s="216">
        <v>0</v>
      </c>
      <c r="R364" s="216">
        <f>Q364*H364</f>
        <v>0</v>
      </c>
      <c r="S364" s="216">
        <v>0</v>
      </c>
      <c r="T364" s="217">
        <f>S364*H364</f>
        <v>0</v>
      </c>
      <c r="U364" s="41"/>
      <c r="V364" s="41"/>
      <c r="W364" s="41"/>
      <c r="X364" s="41"/>
      <c r="Y364" s="41"/>
      <c r="Z364" s="41"/>
      <c r="AA364" s="41"/>
      <c r="AB364" s="41"/>
      <c r="AC364" s="41"/>
      <c r="AD364" s="41"/>
      <c r="AE364" s="41"/>
      <c r="AR364" s="218" t="s">
        <v>171</v>
      </c>
      <c r="AT364" s="218" t="s">
        <v>166</v>
      </c>
      <c r="AU364" s="218" t="s">
        <v>86</v>
      </c>
      <c r="AY364" s="19" t="s">
        <v>164</v>
      </c>
      <c r="BE364" s="219">
        <f>IF(N364="základní",J364,0)</f>
        <v>0</v>
      </c>
      <c r="BF364" s="219">
        <f>IF(N364="snížená",J364,0)</f>
        <v>0</v>
      </c>
      <c r="BG364" s="219">
        <f>IF(N364="zákl. přenesená",J364,0)</f>
        <v>0</v>
      </c>
      <c r="BH364" s="219">
        <f>IF(N364="sníž. přenesená",J364,0)</f>
        <v>0</v>
      </c>
      <c r="BI364" s="219">
        <f>IF(N364="nulová",J364,0)</f>
        <v>0</v>
      </c>
      <c r="BJ364" s="19" t="s">
        <v>84</v>
      </c>
      <c r="BK364" s="219">
        <f>ROUND(I364*H364,2)</f>
        <v>0</v>
      </c>
      <c r="BL364" s="19" t="s">
        <v>171</v>
      </c>
      <c r="BM364" s="218" t="s">
        <v>626</v>
      </c>
    </row>
    <row r="365" s="2" customFormat="1">
      <c r="A365" s="41"/>
      <c r="B365" s="42"/>
      <c r="C365" s="43"/>
      <c r="D365" s="220" t="s">
        <v>173</v>
      </c>
      <c r="E365" s="43"/>
      <c r="F365" s="221" t="s">
        <v>627</v>
      </c>
      <c r="G365" s="43"/>
      <c r="H365" s="43"/>
      <c r="I365" s="222"/>
      <c r="J365" s="43"/>
      <c r="K365" s="43"/>
      <c r="L365" s="47"/>
      <c r="M365" s="223"/>
      <c r="N365" s="224"/>
      <c r="O365" s="87"/>
      <c r="P365" s="87"/>
      <c r="Q365" s="87"/>
      <c r="R365" s="87"/>
      <c r="S365" s="87"/>
      <c r="T365" s="88"/>
      <c r="U365" s="41"/>
      <c r="V365" s="41"/>
      <c r="W365" s="41"/>
      <c r="X365" s="41"/>
      <c r="Y365" s="41"/>
      <c r="Z365" s="41"/>
      <c r="AA365" s="41"/>
      <c r="AB365" s="41"/>
      <c r="AC365" s="41"/>
      <c r="AD365" s="41"/>
      <c r="AE365" s="41"/>
      <c r="AT365" s="19" t="s">
        <v>173</v>
      </c>
      <c r="AU365" s="19" t="s">
        <v>86</v>
      </c>
    </row>
    <row r="366" s="13" customFormat="1">
      <c r="A366" s="13"/>
      <c r="B366" s="225"/>
      <c r="C366" s="226"/>
      <c r="D366" s="227" t="s">
        <v>179</v>
      </c>
      <c r="E366" s="226"/>
      <c r="F366" s="229" t="s">
        <v>607</v>
      </c>
      <c r="G366" s="226"/>
      <c r="H366" s="230">
        <v>144000</v>
      </c>
      <c r="I366" s="231"/>
      <c r="J366" s="226"/>
      <c r="K366" s="226"/>
      <c r="L366" s="232"/>
      <c r="M366" s="233"/>
      <c r="N366" s="234"/>
      <c r="O366" s="234"/>
      <c r="P366" s="234"/>
      <c r="Q366" s="234"/>
      <c r="R366" s="234"/>
      <c r="S366" s="234"/>
      <c r="T366" s="235"/>
      <c r="U366" s="13"/>
      <c r="V366" s="13"/>
      <c r="W366" s="13"/>
      <c r="X366" s="13"/>
      <c r="Y366" s="13"/>
      <c r="Z366" s="13"/>
      <c r="AA366" s="13"/>
      <c r="AB366" s="13"/>
      <c r="AC366" s="13"/>
      <c r="AD366" s="13"/>
      <c r="AE366" s="13"/>
      <c r="AT366" s="236" t="s">
        <v>179</v>
      </c>
      <c r="AU366" s="236" t="s">
        <v>86</v>
      </c>
      <c r="AV366" s="13" t="s">
        <v>86</v>
      </c>
      <c r="AW366" s="13" t="s">
        <v>4</v>
      </c>
      <c r="AX366" s="13" t="s">
        <v>84</v>
      </c>
      <c r="AY366" s="236" t="s">
        <v>164</v>
      </c>
    </row>
    <row r="367" s="2" customFormat="1" ht="26.4" customHeight="1">
      <c r="A367" s="41"/>
      <c r="B367" s="42"/>
      <c r="C367" s="207" t="s">
        <v>628</v>
      </c>
      <c r="D367" s="207" t="s">
        <v>166</v>
      </c>
      <c r="E367" s="208" t="s">
        <v>629</v>
      </c>
      <c r="F367" s="209" t="s">
        <v>630</v>
      </c>
      <c r="G367" s="210" t="s">
        <v>169</v>
      </c>
      <c r="H367" s="211">
        <v>1200</v>
      </c>
      <c r="I367" s="212"/>
      <c r="J367" s="213">
        <f>ROUND(I367*H367,2)</f>
        <v>0</v>
      </c>
      <c r="K367" s="209" t="s">
        <v>170</v>
      </c>
      <c r="L367" s="47"/>
      <c r="M367" s="214" t="s">
        <v>32</v>
      </c>
      <c r="N367" s="215" t="s">
        <v>47</v>
      </c>
      <c r="O367" s="87"/>
      <c r="P367" s="216">
        <f>O367*H367</f>
        <v>0</v>
      </c>
      <c r="Q367" s="216">
        <v>0</v>
      </c>
      <c r="R367" s="216">
        <f>Q367*H367</f>
        <v>0</v>
      </c>
      <c r="S367" s="216">
        <v>0</v>
      </c>
      <c r="T367" s="217">
        <f>S367*H367</f>
        <v>0</v>
      </c>
      <c r="U367" s="41"/>
      <c r="V367" s="41"/>
      <c r="W367" s="41"/>
      <c r="X367" s="41"/>
      <c r="Y367" s="41"/>
      <c r="Z367" s="41"/>
      <c r="AA367" s="41"/>
      <c r="AB367" s="41"/>
      <c r="AC367" s="41"/>
      <c r="AD367" s="41"/>
      <c r="AE367" s="41"/>
      <c r="AR367" s="218" t="s">
        <v>171</v>
      </c>
      <c r="AT367" s="218" t="s">
        <v>166</v>
      </c>
      <c r="AU367" s="218" t="s">
        <v>86</v>
      </c>
      <c r="AY367" s="19" t="s">
        <v>164</v>
      </c>
      <c r="BE367" s="219">
        <f>IF(N367="základní",J367,0)</f>
        <v>0</v>
      </c>
      <c r="BF367" s="219">
        <f>IF(N367="snížená",J367,0)</f>
        <v>0</v>
      </c>
      <c r="BG367" s="219">
        <f>IF(N367="zákl. přenesená",J367,0)</f>
        <v>0</v>
      </c>
      <c r="BH367" s="219">
        <f>IF(N367="sníž. přenesená",J367,0)</f>
        <v>0</v>
      </c>
      <c r="BI367" s="219">
        <f>IF(N367="nulová",J367,0)</f>
        <v>0</v>
      </c>
      <c r="BJ367" s="19" t="s">
        <v>84</v>
      </c>
      <c r="BK367" s="219">
        <f>ROUND(I367*H367,2)</f>
        <v>0</v>
      </c>
      <c r="BL367" s="19" t="s">
        <v>171</v>
      </c>
      <c r="BM367" s="218" t="s">
        <v>631</v>
      </c>
    </row>
    <row r="368" s="2" customFormat="1">
      <c r="A368" s="41"/>
      <c r="B368" s="42"/>
      <c r="C368" s="43"/>
      <c r="D368" s="220" t="s">
        <v>173</v>
      </c>
      <c r="E368" s="43"/>
      <c r="F368" s="221" t="s">
        <v>632</v>
      </c>
      <c r="G368" s="43"/>
      <c r="H368" s="43"/>
      <c r="I368" s="222"/>
      <c r="J368" s="43"/>
      <c r="K368" s="43"/>
      <c r="L368" s="47"/>
      <c r="M368" s="223"/>
      <c r="N368" s="224"/>
      <c r="O368" s="87"/>
      <c r="P368" s="87"/>
      <c r="Q368" s="87"/>
      <c r="R368" s="87"/>
      <c r="S368" s="87"/>
      <c r="T368" s="88"/>
      <c r="U368" s="41"/>
      <c r="V368" s="41"/>
      <c r="W368" s="41"/>
      <c r="X368" s="41"/>
      <c r="Y368" s="41"/>
      <c r="Z368" s="41"/>
      <c r="AA368" s="41"/>
      <c r="AB368" s="41"/>
      <c r="AC368" s="41"/>
      <c r="AD368" s="41"/>
      <c r="AE368" s="41"/>
      <c r="AT368" s="19" t="s">
        <v>173</v>
      </c>
      <c r="AU368" s="19" t="s">
        <v>86</v>
      </c>
    </row>
    <row r="369" s="2" customFormat="1" ht="36" customHeight="1">
      <c r="A369" s="41"/>
      <c r="B369" s="42"/>
      <c r="C369" s="207" t="s">
        <v>633</v>
      </c>
      <c r="D369" s="207" t="s">
        <v>166</v>
      </c>
      <c r="E369" s="208" t="s">
        <v>634</v>
      </c>
      <c r="F369" s="209" t="s">
        <v>635</v>
      </c>
      <c r="G369" s="210" t="s">
        <v>345</v>
      </c>
      <c r="H369" s="211">
        <v>8</v>
      </c>
      <c r="I369" s="212"/>
      <c r="J369" s="213">
        <f>ROUND(I369*H369,2)</f>
        <v>0</v>
      </c>
      <c r="K369" s="209" t="s">
        <v>170</v>
      </c>
      <c r="L369" s="47"/>
      <c r="M369" s="214" t="s">
        <v>32</v>
      </c>
      <c r="N369" s="215" t="s">
        <v>47</v>
      </c>
      <c r="O369" s="87"/>
      <c r="P369" s="216">
        <f>O369*H369</f>
        <v>0</v>
      </c>
      <c r="Q369" s="216">
        <v>0</v>
      </c>
      <c r="R369" s="216">
        <f>Q369*H369</f>
        <v>0</v>
      </c>
      <c r="S369" s="216">
        <v>0</v>
      </c>
      <c r="T369" s="217">
        <f>S369*H369</f>
        <v>0</v>
      </c>
      <c r="U369" s="41"/>
      <c r="V369" s="41"/>
      <c r="W369" s="41"/>
      <c r="X369" s="41"/>
      <c r="Y369" s="41"/>
      <c r="Z369" s="41"/>
      <c r="AA369" s="41"/>
      <c r="AB369" s="41"/>
      <c r="AC369" s="41"/>
      <c r="AD369" s="41"/>
      <c r="AE369" s="41"/>
      <c r="AR369" s="218" t="s">
        <v>171</v>
      </c>
      <c r="AT369" s="218" t="s">
        <v>166</v>
      </c>
      <c r="AU369" s="218" t="s">
        <v>86</v>
      </c>
      <c r="AY369" s="19" t="s">
        <v>164</v>
      </c>
      <c r="BE369" s="219">
        <f>IF(N369="základní",J369,0)</f>
        <v>0</v>
      </c>
      <c r="BF369" s="219">
        <f>IF(N369="snížená",J369,0)</f>
        <v>0</v>
      </c>
      <c r="BG369" s="219">
        <f>IF(N369="zákl. přenesená",J369,0)</f>
        <v>0</v>
      </c>
      <c r="BH369" s="219">
        <f>IF(N369="sníž. přenesená",J369,0)</f>
        <v>0</v>
      </c>
      <c r="BI369" s="219">
        <f>IF(N369="nulová",J369,0)</f>
        <v>0</v>
      </c>
      <c r="BJ369" s="19" t="s">
        <v>84</v>
      </c>
      <c r="BK369" s="219">
        <f>ROUND(I369*H369,2)</f>
        <v>0</v>
      </c>
      <c r="BL369" s="19" t="s">
        <v>171</v>
      </c>
      <c r="BM369" s="218" t="s">
        <v>636</v>
      </c>
    </row>
    <row r="370" s="2" customFormat="1">
      <c r="A370" s="41"/>
      <c r="B370" s="42"/>
      <c r="C370" s="43"/>
      <c r="D370" s="220" t="s">
        <v>173</v>
      </c>
      <c r="E370" s="43"/>
      <c r="F370" s="221" t="s">
        <v>637</v>
      </c>
      <c r="G370" s="43"/>
      <c r="H370" s="43"/>
      <c r="I370" s="222"/>
      <c r="J370" s="43"/>
      <c r="K370" s="43"/>
      <c r="L370" s="47"/>
      <c r="M370" s="223"/>
      <c r="N370" s="224"/>
      <c r="O370" s="87"/>
      <c r="P370" s="87"/>
      <c r="Q370" s="87"/>
      <c r="R370" s="87"/>
      <c r="S370" s="87"/>
      <c r="T370" s="88"/>
      <c r="U370" s="41"/>
      <c r="V370" s="41"/>
      <c r="W370" s="41"/>
      <c r="X370" s="41"/>
      <c r="Y370" s="41"/>
      <c r="Z370" s="41"/>
      <c r="AA370" s="41"/>
      <c r="AB370" s="41"/>
      <c r="AC370" s="41"/>
      <c r="AD370" s="41"/>
      <c r="AE370" s="41"/>
      <c r="AT370" s="19" t="s">
        <v>173</v>
      </c>
      <c r="AU370" s="19" t="s">
        <v>86</v>
      </c>
    </row>
    <row r="371" s="2" customFormat="1" ht="40.8" customHeight="1">
      <c r="A371" s="41"/>
      <c r="B371" s="42"/>
      <c r="C371" s="207" t="s">
        <v>638</v>
      </c>
      <c r="D371" s="207" t="s">
        <v>166</v>
      </c>
      <c r="E371" s="208" t="s">
        <v>639</v>
      </c>
      <c r="F371" s="209" t="s">
        <v>640</v>
      </c>
      <c r="G371" s="210" t="s">
        <v>345</v>
      </c>
      <c r="H371" s="211">
        <v>1200</v>
      </c>
      <c r="I371" s="212"/>
      <c r="J371" s="213">
        <f>ROUND(I371*H371,2)</f>
        <v>0</v>
      </c>
      <c r="K371" s="209" t="s">
        <v>170</v>
      </c>
      <c r="L371" s="47"/>
      <c r="M371" s="214" t="s">
        <v>32</v>
      </c>
      <c r="N371" s="215" t="s">
        <v>47</v>
      </c>
      <c r="O371" s="87"/>
      <c r="P371" s="216">
        <f>O371*H371</f>
        <v>0</v>
      </c>
      <c r="Q371" s="216">
        <v>0</v>
      </c>
      <c r="R371" s="216">
        <f>Q371*H371</f>
        <v>0</v>
      </c>
      <c r="S371" s="216">
        <v>0</v>
      </c>
      <c r="T371" s="217">
        <f>S371*H371</f>
        <v>0</v>
      </c>
      <c r="U371" s="41"/>
      <c r="V371" s="41"/>
      <c r="W371" s="41"/>
      <c r="X371" s="41"/>
      <c r="Y371" s="41"/>
      <c r="Z371" s="41"/>
      <c r="AA371" s="41"/>
      <c r="AB371" s="41"/>
      <c r="AC371" s="41"/>
      <c r="AD371" s="41"/>
      <c r="AE371" s="41"/>
      <c r="AR371" s="218" t="s">
        <v>171</v>
      </c>
      <c r="AT371" s="218" t="s">
        <v>166</v>
      </c>
      <c r="AU371" s="218" t="s">
        <v>86</v>
      </c>
      <c r="AY371" s="19" t="s">
        <v>164</v>
      </c>
      <c r="BE371" s="219">
        <f>IF(N371="základní",J371,0)</f>
        <v>0</v>
      </c>
      <c r="BF371" s="219">
        <f>IF(N371="snížená",J371,0)</f>
        <v>0</v>
      </c>
      <c r="BG371" s="219">
        <f>IF(N371="zákl. přenesená",J371,0)</f>
        <v>0</v>
      </c>
      <c r="BH371" s="219">
        <f>IF(N371="sníž. přenesená",J371,0)</f>
        <v>0</v>
      </c>
      <c r="BI371" s="219">
        <f>IF(N371="nulová",J371,0)</f>
        <v>0</v>
      </c>
      <c r="BJ371" s="19" t="s">
        <v>84</v>
      </c>
      <c r="BK371" s="219">
        <f>ROUND(I371*H371,2)</f>
        <v>0</v>
      </c>
      <c r="BL371" s="19" t="s">
        <v>171</v>
      </c>
      <c r="BM371" s="218" t="s">
        <v>641</v>
      </c>
    </row>
    <row r="372" s="2" customFormat="1">
      <c r="A372" s="41"/>
      <c r="B372" s="42"/>
      <c r="C372" s="43"/>
      <c r="D372" s="220" t="s">
        <v>173</v>
      </c>
      <c r="E372" s="43"/>
      <c r="F372" s="221" t="s">
        <v>642</v>
      </c>
      <c r="G372" s="43"/>
      <c r="H372" s="43"/>
      <c r="I372" s="222"/>
      <c r="J372" s="43"/>
      <c r="K372" s="43"/>
      <c r="L372" s="47"/>
      <c r="M372" s="223"/>
      <c r="N372" s="224"/>
      <c r="O372" s="87"/>
      <c r="P372" s="87"/>
      <c r="Q372" s="87"/>
      <c r="R372" s="87"/>
      <c r="S372" s="87"/>
      <c r="T372" s="88"/>
      <c r="U372" s="41"/>
      <c r="V372" s="41"/>
      <c r="W372" s="41"/>
      <c r="X372" s="41"/>
      <c r="Y372" s="41"/>
      <c r="Z372" s="41"/>
      <c r="AA372" s="41"/>
      <c r="AB372" s="41"/>
      <c r="AC372" s="41"/>
      <c r="AD372" s="41"/>
      <c r="AE372" s="41"/>
      <c r="AT372" s="19" t="s">
        <v>173</v>
      </c>
      <c r="AU372" s="19" t="s">
        <v>86</v>
      </c>
    </row>
    <row r="373" s="13" customFormat="1">
      <c r="A373" s="13"/>
      <c r="B373" s="225"/>
      <c r="C373" s="226"/>
      <c r="D373" s="227" t="s">
        <v>179</v>
      </c>
      <c r="E373" s="226"/>
      <c r="F373" s="229" t="s">
        <v>643</v>
      </c>
      <c r="G373" s="226"/>
      <c r="H373" s="230">
        <v>1200</v>
      </c>
      <c r="I373" s="231"/>
      <c r="J373" s="226"/>
      <c r="K373" s="226"/>
      <c r="L373" s="232"/>
      <c r="M373" s="233"/>
      <c r="N373" s="234"/>
      <c r="O373" s="234"/>
      <c r="P373" s="234"/>
      <c r="Q373" s="234"/>
      <c r="R373" s="234"/>
      <c r="S373" s="234"/>
      <c r="T373" s="235"/>
      <c r="U373" s="13"/>
      <c r="V373" s="13"/>
      <c r="W373" s="13"/>
      <c r="X373" s="13"/>
      <c r="Y373" s="13"/>
      <c r="Z373" s="13"/>
      <c r="AA373" s="13"/>
      <c r="AB373" s="13"/>
      <c r="AC373" s="13"/>
      <c r="AD373" s="13"/>
      <c r="AE373" s="13"/>
      <c r="AT373" s="236" t="s">
        <v>179</v>
      </c>
      <c r="AU373" s="236" t="s">
        <v>86</v>
      </c>
      <c r="AV373" s="13" t="s">
        <v>86</v>
      </c>
      <c r="AW373" s="13" t="s">
        <v>4</v>
      </c>
      <c r="AX373" s="13" t="s">
        <v>84</v>
      </c>
      <c r="AY373" s="236" t="s">
        <v>164</v>
      </c>
    </row>
    <row r="374" s="2" customFormat="1" ht="36" customHeight="1">
      <c r="A374" s="41"/>
      <c r="B374" s="42"/>
      <c r="C374" s="207" t="s">
        <v>644</v>
      </c>
      <c r="D374" s="207" t="s">
        <v>166</v>
      </c>
      <c r="E374" s="208" t="s">
        <v>645</v>
      </c>
      <c r="F374" s="209" t="s">
        <v>646</v>
      </c>
      <c r="G374" s="210" t="s">
        <v>345</v>
      </c>
      <c r="H374" s="211">
        <v>8</v>
      </c>
      <c r="I374" s="212"/>
      <c r="J374" s="213">
        <f>ROUND(I374*H374,2)</f>
        <v>0</v>
      </c>
      <c r="K374" s="209" t="s">
        <v>170</v>
      </c>
      <c r="L374" s="47"/>
      <c r="M374" s="214" t="s">
        <v>32</v>
      </c>
      <c r="N374" s="215" t="s">
        <v>47</v>
      </c>
      <c r="O374" s="87"/>
      <c r="P374" s="216">
        <f>O374*H374</f>
        <v>0</v>
      </c>
      <c r="Q374" s="216">
        <v>0</v>
      </c>
      <c r="R374" s="216">
        <f>Q374*H374</f>
        <v>0</v>
      </c>
      <c r="S374" s="216">
        <v>0</v>
      </c>
      <c r="T374" s="217">
        <f>S374*H374</f>
        <v>0</v>
      </c>
      <c r="U374" s="41"/>
      <c r="V374" s="41"/>
      <c r="W374" s="41"/>
      <c r="X374" s="41"/>
      <c r="Y374" s="41"/>
      <c r="Z374" s="41"/>
      <c r="AA374" s="41"/>
      <c r="AB374" s="41"/>
      <c r="AC374" s="41"/>
      <c r="AD374" s="41"/>
      <c r="AE374" s="41"/>
      <c r="AR374" s="218" t="s">
        <v>171</v>
      </c>
      <c r="AT374" s="218" t="s">
        <v>166</v>
      </c>
      <c r="AU374" s="218" t="s">
        <v>86</v>
      </c>
      <c r="AY374" s="19" t="s">
        <v>164</v>
      </c>
      <c r="BE374" s="219">
        <f>IF(N374="základní",J374,0)</f>
        <v>0</v>
      </c>
      <c r="BF374" s="219">
        <f>IF(N374="snížená",J374,0)</f>
        <v>0</v>
      </c>
      <c r="BG374" s="219">
        <f>IF(N374="zákl. přenesená",J374,0)</f>
        <v>0</v>
      </c>
      <c r="BH374" s="219">
        <f>IF(N374="sníž. přenesená",J374,0)</f>
        <v>0</v>
      </c>
      <c r="BI374" s="219">
        <f>IF(N374="nulová",J374,0)</f>
        <v>0</v>
      </c>
      <c r="BJ374" s="19" t="s">
        <v>84</v>
      </c>
      <c r="BK374" s="219">
        <f>ROUND(I374*H374,2)</f>
        <v>0</v>
      </c>
      <c r="BL374" s="19" t="s">
        <v>171</v>
      </c>
      <c r="BM374" s="218" t="s">
        <v>647</v>
      </c>
    </row>
    <row r="375" s="2" customFormat="1">
      <c r="A375" s="41"/>
      <c r="B375" s="42"/>
      <c r="C375" s="43"/>
      <c r="D375" s="220" t="s">
        <v>173</v>
      </c>
      <c r="E375" s="43"/>
      <c r="F375" s="221" t="s">
        <v>648</v>
      </c>
      <c r="G375" s="43"/>
      <c r="H375" s="43"/>
      <c r="I375" s="222"/>
      <c r="J375" s="43"/>
      <c r="K375" s="43"/>
      <c r="L375" s="47"/>
      <c r="M375" s="223"/>
      <c r="N375" s="224"/>
      <c r="O375" s="87"/>
      <c r="P375" s="87"/>
      <c r="Q375" s="87"/>
      <c r="R375" s="87"/>
      <c r="S375" s="87"/>
      <c r="T375" s="88"/>
      <c r="U375" s="41"/>
      <c r="V375" s="41"/>
      <c r="W375" s="41"/>
      <c r="X375" s="41"/>
      <c r="Y375" s="41"/>
      <c r="Z375" s="41"/>
      <c r="AA375" s="41"/>
      <c r="AB375" s="41"/>
      <c r="AC375" s="41"/>
      <c r="AD375" s="41"/>
      <c r="AE375" s="41"/>
      <c r="AT375" s="19" t="s">
        <v>173</v>
      </c>
      <c r="AU375" s="19" t="s">
        <v>86</v>
      </c>
    </row>
    <row r="376" s="2" customFormat="1" ht="26.4" customHeight="1">
      <c r="A376" s="41"/>
      <c r="B376" s="42"/>
      <c r="C376" s="207" t="s">
        <v>649</v>
      </c>
      <c r="D376" s="207" t="s">
        <v>166</v>
      </c>
      <c r="E376" s="208" t="s">
        <v>650</v>
      </c>
      <c r="F376" s="209" t="s">
        <v>651</v>
      </c>
      <c r="G376" s="210" t="s">
        <v>335</v>
      </c>
      <c r="H376" s="211">
        <v>2</v>
      </c>
      <c r="I376" s="212"/>
      <c r="J376" s="213">
        <f>ROUND(I376*H376,2)</f>
        <v>0</v>
      </c>
      <c r="K376" s="209" t="s">
        <v>32</v>
      </c>
      <c r="L376" s="47"/>
      <c r="M376" s="214" t="s">
        <v>32</v>
      </c>
      <c r="N376" s="215" t="s">
        <v>47</v>
      </c>
      <c r="O376" s="87"/>
      <c r="P376" s="216">
        <f>O376*H376</f>
        <v>0</v>
      </c>
      <c r="Q376" s="216">
        <v>0.0044200000000000003</v>
      </c>
      <c r="R376" s="216">
        <f>Q376*H376</f>
        <v>0.0088400000000000006</v>
      </c>
      <c r="S376" s="216">
        <v>0</v>
      </c>
      <c r="T376" s="217">
        <f>S376*H376</f>
        <v>0</v>
      </c>
      <c r="U376" s="41"/>
      <c r="V376" s="41"/>
      <c r="W376" s="41"/>
      <c r="X376" s="41"/>
      <c r="Y376" s="41"/>
      <c r="Z376" s="41"/>
      <c r="AA376" s="41"/>
      <c r="AB376" s="41"/>
      <c r="AC376" s="41"/>
      <c r="AD376" s="41"/>
      <c r="AE376" s="41"/>
      <c r="AR376" s="218" t="s">
        <v>171</v>
      </c>
      <c r="AT376" s="218" t="s">
        <v>166</v>
      </c>
      <c r="AU376" s="218" t="s">
        <v>86</v>
      </c>
      <c r="AY376" s="19" t="s">
        <v>164</v>
      </c>
      <c r="BE376" s="219">
        <f>IF(N376="základní",J376,0)</f>
        <v>0</v>
      </c>
      <c r="BF376" s="219">
        <f>IF(N376="snížená",J376,0)</f>
        <v>0</v>
      </c>
      <c r="BG376" s="219">
        <f>IF(N376="zákl. přenesená",J376,0)</f>
        <v>0</v>
      </c>
      <c r="BH376" s="219">
        <f>IF(N376="sníž. přenesená",J376,0)</f>
        <v>0</v>
      </c>
      <c r="BI376" s="219">
        <f>IF(N376="nulová",J376,0)</f>
        <v>0</v>
      </c>
      <c r="BJ376" s="19" t="s">
        <v>84</v>
      </c>
      <c r="BK376" s="219">
        <f>ROUND(I376*H376,2)</f>
        <v>0</v>
      </c>
      <c r="BL376" s="19" t="s">
        <v>171</v>
      </c>
      <c r="BM376" s="218" t="s">
        <v>652</v>
      </c>
    </row>
    <row r="377" s="2" customFormat="1" ht="40.8" customHeight="1">
      <c r="A377" s="41"/>
      <c r="B377" s="42"/>
      <c r="C377" s="207" t="s">
        <v>653</v>
      </c>
      <c r="D377" s="207" t="s">
        <v>166</v>
      </c>
      <c r="E377" s="208" t="s">
        <v>654</v>
      </c>
      <c r="F377" s="209" t="s">
        <v>655</v>
      </c>
      <c r="G377" s="210" t="s">
        <v>335</v>
      </c>
      <c r="H377" s="211">
        <v>3</v>
      </c>
      <c r="I377" s="212"/>
      <c r="J377" s="213">
        <f>ROUND(I377*H377,2)</f>
        <v>0</v>
      </c>
      <c r="K377" s="209" t="s">
        <v>170</v>
      </c>
      <c r="L377" s="47"/>
      <c r="M377" s="214" t="s">
        <v>32</v>
      </c>
      <c r="N377" s="215" t="s">
        <v>47</v>
      </c>
      <c r="O377" s="87"/>
      <c r="P377" s="216">
        <f>O377*H377</f>
        <v>0</v>
      </c>
      <c r="Q377" s="216">
        <v>0.0046800000000000001</v>
      </c>
      <c r="R377" s="216">
        <f>Q377*H377</f>
        <v>0.01404</v>
      </c>
      <c r="S377" s="216">
        <v>0</v>
      </c>
      <c r="T377" s="217">
        <f>S377*H377</f>
        <v>0</v>
      </c>
      <c r="U377" s="41"/>
      <c r="V377" s="41"/>
      <c r="W377" s="41"/>
      <c r="X377" s="41"/>
      <c r="Y377" s="41"/>
      <c r="Z377" s="41"/>
      <c r="AA377" s="41"/>
      <c r="AB377" s="41"/>
      <c r="AC377" s="41"/>
      <c r="AD377" s="41"/>
      <c r="AE377" s="41"/>
      <c r="AR377" s="218" t="s">
        <v>171</v>
      </c>
      <c r="AT377" s="218" t="s">
        <v>166</v>
      </c>
      <c r="AU377" s="218" t="s">
        <v>86</v>
      </c>
      <c r="AY377" s="19" t="s">
        <v>164</v>
      </c>
      <c r="BE377" s="219">
        <f>IF(N377="základní",J377,0)</f>
        <v>0</v>
      </c>
      <c r="BF377" s="219">
        <f>IF(N377="snížená",J377,0)</f>
        <v>0</v>
      </c>
      <c r="BG377" s="219">
        <f>IF(N377="zákl. přenesená",J377,0)</f>
        <v>0</v>
      </c>
      <c r="BH377" s="219">
        <f>IF(N377="sníž. přenesená",J377,0)</f>
        <v>0</v>
      </c>
      <c r="BI377" s="219">
        <f>IF(N377="nulová",J377,0)</f>
        <v>0</v>
      </c>
      <c r="BJ377" s="19" t="s">
        <v>84</v>
      </c>
      <c r="BK377" s="219">
        <f>ROUND(I377*H377,2)</f>
        <v>0</v>
      </c>
      <c r="BL377" s="19" t="s">
        <v>171</v>
      </c>
      <c r="BM377" s="218" t="s">
        <v>656</v>
      </c>
    </row>
    <row r="378" s="2" customFormat="1">
      <c r="A378" s="41"/>
      <c r="B378" s="42"/>
      <c r="C378" s="43"/>
      <c r="D378" s="220" t="s">
        <v>173</v>
      </c>
      <c r="E378" s="43"/>
      <c r="F378" s="221" t="s">
        <v>657</v>
      </c>
      <c r="G378" s="43"/>
      <c r="H378" s="43"/>
      <c r="I378" s="222"/>
      <c r="J378" s="43"/>
      <c r="K378" s="43"/>
      <c r="L378" s="47"/>
      <c r="M378" s="223"/>
      <c r="N378" s="224"/>
      <c r="O378" s="87"/>
      <c r="P378" s="87"/>
      <c r="Q378" s="87"/>
      <c r="R378" s="87"/>
      <c r="S378" s="87"/>
      <c r="T378" s="88"/>
      <c r="U378" s="41"/>
      <c r="V378" s="41"/>
      <c r="W378" s="41"/>
      <c r="X378" s="41"/>
      <c r="Y378" s="41"/>
      <c r="Z378" s="41"/>
      <c r="AA378" s="41"/>
      <c r="AB378" s="41"/>
      <c r="AC378" s="41"/>
      <c r="AD378" s="41"/>
      <c r="AE378" s="41"/>
      <c r="AT378" s="19" t="s">
        <v>173</v>
      </c>
      <c r="AU378" s="19" t="s">
        <v>86</v>
      </c>
    </row>
    <row r="379" s="2" customFormat="1" ht="26.4" customHeight="1">
      <c r="A379" s="41"/>
      <c r="B379" s="42"/>
      <c r="C379" s="258" t="s">
        <v>658</v>
      </c>
      <c r="D379" s="258" t="s">
        <v>237</v>
      </c>
      <c r="E379" s="259" t="s">
        <v>659</v>
      </c>
      <c r="F379" s="260" t="s">
        <v>660</v>
      </c>
      <c r="G379" s="261" t="s">
        <v>221</v>
      </c>
      <c r="H379" s="262">
        <v>0.024</v>
      </c>
      <c r="I379" s="263"/>
      <c r="J379" s="264">
        <f>ROUND(I379*H379,2)</f>
        <v>0</v>
      </c>
      <c r="K379" s="260" t="s">
        <v>170</v>
      </c>
      <c r="L379" s="265"/>
      <c r="M379" s="266" t="s">
        <v>32</v>
      </c>
      <c r="N379" s="267" t="s">
        <v>47</v>
      </c>
      <c r="O379" s="87"/>
      <c r="P379" s="216">
        <f>O379*H379</f>
        <v>0</v>
      </c>
      <c r="Q379" s="216">
        <v>1</v>
      </c>
      <c r="R379" s="216">
        <f>Q379*H379</f>
        <v>0.024</v>
      </c>
      <c r="S379" s="216">
        <v>0</v>
      </c>
      <c r="T379" s="217">
        <f>S379*H379</f>
        <v>0</v>
      </c>
      <c r="U379" s="41"/>
      <c r="V379" s="41"/>
      <c r="W379" s="41"/>
      <c r="X379" s="41"/>
      <c r="Y379" s="41"/>
      <c r="Z379" s="41"/>
      <c r="AA379" s="41"/>
      <c r="AB379" s="41"/>
      <c r="AC379" s="41"/>
      <c r="AD379" s="41"/>
      <c r="AE379" s="41"/>
      <c r="AR379" s="218" t="s">
        <v>218</v>
      </c>
      <c r="AT379" s="218" t="s">
        <v>237</v>
      </c>
      <c r="AU379" s="218" t="s">
        <v>86</v>
      </c>
      <c r="AY379" s="19" t="s">
        <v>164</v>
      </c>
      <c r="BE379" s="219">
        <f>IF(N379="základní",J379,0)</f>
        <v>0</v>
      </c>
      <c r="BF379" s="219">
        <f>IF(N379="snížená",J379,0)</f>
        <v>0</v>
      </c>
      <c r="BG379" s="219">
        <f>IF(N379="zákl. přenesená",J379,0)</f>
        <v>0</v>
      </c>
      <c r="BH379" s="219">
        <f>IF(N379="sníž. přenesená",J379,0)</f>
        <v>0</v>
      </c>
      <c r="BI379" s="219">
        <f>IF(N379="nulová",J379,0)</f>
        <v>0</v>
      </c>
      <c r="BJ379" s="19" t="s">
        <v>84</v>
      </c>
      <c r="BK379" s="219">
        <f>ROUND(I379*H379,2)</f>
        <v>0</v>
      </c>
      <c r="BL379" s="19" t="s">
        <v>171</v>
      </c>
      <c r="BM379" s="218" t="s">
        <v>661</v>
      </c>
    </row>
    <row r="380" s="13" customFormat="1">
      <c r="A380" s="13"/>
      <c r="B380" s="225"/>
      <c r="C380" s="226"/>
      <c r="D380" s="227" t="s">
        <v>179</v>
      </c>
      <c r="E380" s="228" t="s">
        <v>32</v>
      </c>
      <c r="F380" s="229" t="s">
        <v>662</v>
      </c>
      <c r="G380" s="226"/>
      <c r="H380" s="230">
        <v>0.02</v>
      </c>
      <c r="I380" s="231"/>
      <c r="J380" s="226"/>
      <c r="K380" s="226"/>
      <c r="L380" s="232"/>
      <c r="M380" s="233"/>
      <c r="N380" s="234"/>
      <c r="O380" s="234"/>
      <c r="P380" s="234"/>
      <c r="Q380" s="234"/>
      <c r="R380" s="234"/>
      <c r="S380" s="234"/>
      <c r="T380" s="235"/>
      <c r="U380" s="13"/>
      <c r="V380" s="13"/>
      <c r="W380" s="13"/>
      <c r="X380" s="13"/>
      <c r="Y380" s="13"/>
      <c r="Z380" s="13"/>
      <c r="AA380" s="13"/>
      <c r="AB380" s="13"/>
      <c r="AC380" s="13"/>
      <c r="AD380" s="13"/>
      <c r="AE380" s="13"/>
      <c r="AT380" s="236" t="s">
        <v>179</v>
      </c>
      <c r="AU380" s="236" t="s">
        <v>86</v>
      </c>
      <c r="AV380" s="13" t="s">
        <v>86</v>
      </c>
      <c r="AW380" s="13" t="s">
        <v>38</v>
      </c>
      <c r="AX380" s="13" t="s">
        <v>84</v>
      </c>
      <c r="AY380" s="236" t="s">
        <v>164</v>
      </c>
    </row>
    <row r="381" s="13" customFormat="1">
      <c r="A381" s="13"/>
      <c r="B381" s="225"/>
      <c r="C381" s="226"/>
      <c r="D381" s="227" t="s">
        <v>179</v>
      </c>
      <c r="E381" s="226"/>
      <c r="F381" s="229" t="s">
        <v>663</v>
      </c>
      <c r="G381" s="226"/>
      <c r="H381" s="230">
        <v>0.024</v>
      </c>
      <c r="I381" s="231"/>
      <c r="J381" s="226"/>
      <c r="K381" s="226"/>
      <c r="L381" s="232"/>
      <c r="M381" s="233"/>
      <c r="N381" s="234"/>
      <c r="O381" s="234"/>
      <c r="P381" s="234"/>
      <c r="Q381" s="234"/>
      <c r="R381" s="234"/>
      <c r="S381" s="234"/>
      <c r="T381" s="235"/>
      <c r="U381" s="13"/>
      <c r="V381" s="13"/>
      <c r="W381" s="13"/>
      <c r="X381" s="13"/>
      <c r="Y381" s="13"/>
      <c r="Z381" s="13"/>
      <c r="AA381" s="13"/>
      <c r="AB381" s="13"/>
      <c r="AC381" s="13"/>
      <c r="AD381" s="13"/>
      <c r="AE381" s="13"/>
      <c r="AT381" s="236" t="s">
        <v>179</v>
      </c>
      <c r="AU381" s="236" t="s">
        <v>86</v>
      </c>
      <c r="AV381" s="13" t="s">
        <v>86</v>
      </c>
      <c r="AW381" s="13" t="s">
        <v>4</v>
      </c>
      <c r="AX381" s="13" t="s">
        <v>84</v>
      </c>
      <c r="AY381" s="236" t="s">
        <v>164</v>
      </c>
    </row>
    <row r="382" s="2" customFormat="1" ht="40.8" customHeight="1">
      <c r="A382" s="41"/>
      <c r="B382" s="42"/>
      <c r="C382" s="207" t="s">
        <v>664</v>
      </c>
      <c r="D382" s="207" t="s">
        <v>166</v>
      </c>
      <c r="E382" s="208" t="s">
        <v>665</v>
      </c>
      <c r="F382" s="209" t="s">
        <v>666</v>
      </c>
      <c r="G382" s="210" t="s">
        <v>185</v>
      </c>
      <c r="H382" s="211">
        <v>0.46100000000000002</v>
      </c>
      <c r="I382" s="212"/>
      <c r="J382" s="213">
        <f>ROUND(I382*H382,2)</f>
        <v>0</v>
      </c>
      <c r="K382" s="209" t="s">
        <v>170</v>
      </c>
      <c r="L382" s="47"/>
      <c r="M382" s="214" t="s">
        <v>32</v>
      </c>
      <c r="N382" s="215" t="s">
        <v>47</v>
      </c>
      <c r="O382" s="87"/>
      <c r="P382" s="216">
        <f>O382*H382</f>
        <v>0</v>
      </c>
      <c r="Q382" s="216">
        <v>0</v>
      </c>
      <c r="R382" s="216">
        <f>Q382*H382</f>
        <v>0</v>
      </c>
      <c r="S382" s="216">
        <v>1.6000000000000001</v>
      </c>
      <c r="T382" s="217">
        <f>S382*H382</f>
        <v>0.73760000000000003</v>
      </c>
      <c r="U382" s="41"/>
      <c r="V382" s="41"/>
      <c r="W382" s="41"/>
      <c r="X382" s="41"/>
      <c r="Y382" s="41"/>
      <c r="Z382" s="41"/>
      <c r="AA382" s="41"/>
      <c r="AB382" s="41"/>
      <c r="AC382" s="41"/>
      <c r="AD382" s="41"/>
      <c r="AE382" s="41"/>
      <c r="AR382" s="218" t="s">
        <v>171</v>
      </c>
      <c r="AT382" s="218" t="s">
        <v>166</v>
      </c>
      <c r="AU382" s="218" t="s">
        <v>86</v>
      </c>
      <c r="AY382" s="19" t="s">
        <v>164</v>
      </c>
      <c r="BE382" s="219">
        <f>IF(N382="základní",J382,0)</f>
        <v>0</v>
      </c>
      <c r="BF382" s="219">
        <f>IF(N382="snížená",J382,0)</f>
        <v>0</v>
      </c>
      <c r="BG382" s="219">
        <f>IF(N382="zákl. přenesená",J382,0)</f>
        <v>0</v>
      </c>
      <c r="BH382" s="219">
        <f>IF(N382="sníž. přenesená",J382,0)</f>
        <v>0</v>
      </c>
      <c r="BI382" s="219">
        <f>IF(N382="nulová",J382,0)</f>
        <v>0</v>
      </c>
      <c r="BJ382" s="19" t="s">
        <v>84</v>
      </c>
      <c r="BK382" s="219">
        <f>ROUND(I382*H382,2)</f>
        <v>0</v>
      </c>
      <c r="BL382" s="19" t="s">
        <v>171</v>
      </c>
      <c r="BM382" s="218" t="s">
        <v>667</v>
      </c>
    </row>
    <row r="383" s="2" customFormat="1">
      <c r="A383" s="41"/>
      <c r="B383" s="42"/>
      <c r="C383" s="43"/>
      <c r="D383" s="220" t="s">
        <v>173</v>
      </c>
      <c r="E383" s="43"/>
      <c r="F383" s="221" t="s">
        <v>668</v>
      </c>
      <c r="G383" s="43"/>
      <c r="H383" s="43"/>
      <c r="I383" s="222"/>
      <c r="J383" s="43"/>
      <c r="K383" s="43"/>
      <c r="L383" s="47"/>
      <c r="M383" s="223"/>
      <c r="N383" s="224"/>
      <c r="O383" s="87"/>
      <c r="P383" s="87"/>
      <c r="Q383" s="87"/>
      <c r="R383" s="87"/>
      <c r="S383" s="87"/>
      <c r="T383" s="88"/>
      <c r="U383" s="41"/>
      <c r="V383" s="41"/>
      <c r="W383" s="41"/>
      <c r="X383" s="41"/>
      <c r="Y383" s="41"/>
      <c r="Z383" s="41"/>
      <c r="AA383" s="41"/>
      <c r="AB383" s="41"/>
      <c r="AC383" s="41"/>
      <c r="AD383" s="41"/>
      <c r="AE383" s="41"/>
      <c r="AT383" s="19" t="s">
        <v>173</v>
      </c>
      <c r="AU383" s="19" t="s">
        <v>86</v>
      </c>
    </row>
    <row r="384" s="13" customFormat="1">
      <c r="A384" s="13"/>
      <c r="B384" s="225"/>
      <c r="C384" s="226"/>
      <c r="D384" s="227" t="s">
        <v>179</v>
      </c>
      <c r="E384" s="228" t="s">
        <v>32</v>
      </c>
      <c r="F384" s="229" t="s">
        <v>669</v>
      </c>
      <c r="G384" s="226"/>
      <c r="H384" s="230">
        <v>0.46100000000000002</v>
      </c>
      <c r="I384" s="231"/>
      <c r="J384" s="226"/>
      <c r="K384" s="226"/>
      <c r="L384" s="232"/>
      <c r="M384" s="233"/>
      <c r="N384" s="234"/>
      <c r="O384" s="234"/>
      <c r="P384" s="234"/>
      <c r="Q384" s="234"/>
      <c r="R384" s="234"/>
      <c r="S384" s="234"/>
      <c r="T384" s="235"/>
      <c r="U384" s="13"/>
      <c r="V384" s="13"/>
      <c r="W384" s="13"/>
      <c r="X384" s="13"/>
      <c r="Y384" s="13"/>
      <c r="Z384" s="13"/>
      <c r="AA384" s="13"/>
      <c r="AB384" s="13"/>
      <c r="AC384" s="13"/>
      <c r="AD384" s="13"/>
      <c r="AE384" s="13"/>
      <c r="AT384" s="236" t="s">
        <v>179</v>
      </c>
      <c r="AU384" s="236" t="s">
        <v>86</v>
      </c>
      <c r="AV384" s="13" t="s">
        <v>86</v>
      </c>
      <c r="AW384" s="13" t="s">
        <v>38</v>
      </c>
      <c r="AX384" s="13" t="s">
        <v>84</v>
      </c>
      <c r="AY384" s="236" t="s">
        <v>164</v>
      </c>
    </row>
    <row r="385" s="2" customFormat="1" ht="26.4" customHeight="1">
      <c r="A385" s="41"/>
      <c r="B385" s="42"/>
      <c r="C385" s="207" t="s">
        <v>670</v>
      </c>
      <c r="D385" s="207" t="s">
        <v>166</v>
      </c>
      <c r="E385" s="208" t="s">
        <v>671</v>
      </c>
      <c r="F385" s="209" t="s">
        <v>672</v>
      </c>
      <c r="G385" s="210" t="s">
        <v>185</v>
      </c>
      <c r="H385" s="211">
        <v>0.47999999999999998</v>
      </c>
      <c r="I385" s="212"/>
      <c r="J385" s="213">
        <f>ROUND(I385*H385,2)</f>
        <v>0</v>
      </c>
      <c r="K385" s="209" t="s">
        <v>170</v>
      </c>
      <c r="L385" s="47"/>
      <c r="M385" s="214" t="s">
        <v>32</v>
      </c>
      <c r="N385" s="215" t="s">
        <v>47</v>
      </c>
      <c r="O385" s="87"/>
      <c r="P385" s="216">
        <f>O385*H385</f>
        <v>0</v>
      </c>
      <c r="Q385" s="216">
        <v>0</v>
      </c>
      <c r="R385" s="216">
        <f>Q385*H385</f>
        <v>0</v>
      </c>
      <c r="S385" s="216">
        <v>1.6000000000000001</v>
      </c>
      <c r="T385" s="217">
        <f>S385*H385</f>
        <v>0.76800000000000002</v>
      </c>
      <c r="U385" s="41"/>
      <c r="V385" s="41"/>
      <c r="W385" s="41"/>
      <c r="X385" s="41"/>
      <c r="Y385" s="41"/>
      <c r="Z385" s="41"/>
      <c r="AA385" s="41"/>
      <c r="AB385" s="41"/>
      <c r="AC385" s="41"/>
      <c r="AD385" s="41"/>
      <c r="AE385" s="41"/>
      <c r="AR385" s="218" t="s">
        <v>171</v>
      </c>
      <c r="AT385" s="218" t="s">
        <v>166</v>
      </c>
      <c r="AU385" s="218" t="s">
        <v>86</v>
      </c>
      <c r="AY385" s="19" t="s">
        <v>164</v>
      </c>
      <c r="BE385" s="219">
        <f>IF(N385="základní",J385,0)</f>
        <v>0</v>
      </c>
      <c r="BF385" s="219">
        <f>IF(N385="snížená",J385,0)</f>
        <v>0</v>
      </c>
      <c r="BG385" s="219">
        <f>IF(N385="zákl. přenesená",J385,0)</f>
        <v>0</v>
      </c>
      <c r="BH385" s="219">
        <f>IF(N385="sníž. přenesená",J385,0)</f>
        <v>0</v>
      </c>
      <c r="BI385" s="219">
        <f>IF(N385="nulová",J385,0)</f>
        <v>0</v>
      </c>
      <c r="BJ385" s="19" t="s">
        <v>84</v>
      </c>
      <c r="BK385" s="219">
        <f>ROUND(I385*H385,2)</f>
        <v>0</v>
      </c>
      <c r="BL385" s="19" t="s">
        <v>171</v>
      </c>
      <c r="BM385" s="218" t="s">
        <v>673</v>
      </c>
    </row>
    <row r="386" s="2" customFormat="1">
      <c r="A386" s="41"/>
      <c r="B386" s="42"/>
      <c r="C386" s="43"/>
      <c r="D386" s="220" t="s">
        <v>173</v>
      </c>
      <c r="E386" s="43"/>
      <c r="F386" s="221" t="s">
        <v>674</v>
      </c>
      <c r="G386" s="43"/>
      <c r="H386" s="43"/>
      <c r="I386" s="222"/>
      <c r="J386" s="43"/>
      <c r="K386" s="43"/>
      <c r="L386" s="47"/>
      <c r="M386" s="223"/>
      <c r="N386" s="224"/>
      <c r="O386" s="87"/>
      <c r="P386" s="87"/>
      <c r="Q386" s="87"/>
      <c r="R386" s="87"/>
      <c r="S386" s="87"/>
      <c r="T386" s="88"/>
      <c r="U386" s="41"/>
      <c r="V386" s="41"/>
      <c r="W386" s="41"/>
      <c r="X386" s="41"/>
      <c r="Y386" s="41"/>
      <c r="Z386" s="41"/>
      <c r="AA386" s="41"/>
      <c r="AB386" s="41"/>
      <c r="AC386" s="41"/>
      <c r="AD386" s="41"/>
      <c r="AE386" s="41"/>
      <c r="AT386" s="19" t="s">
        <v>173</v>
      </c>
      <c r="AU386" s="19" t="s">
        <v>86</v>
      </c>
    </row>
    <row r="387" s="13" customFormat="1">
      <c r="A387" s="13"/>
      <c r="B387" s="225"/>
      <c r="C387" s="226"/>
      <c r="D387" s="227" t="s">
        <v>179</v>
      </c>
      <c r="E387" s="228" t="s">
        <v>32</v>
      </c>
      <c r="F387" s="229" t="s">
        <v>675</v>
      </c>
      <c r="G387" s="226"/>
      <c r="H387" s="230">
        <v>0.47999999999999998</v>
      </c>
      <c r="I387" s="231"/>
      <c r="J387" s="226"/>
      <c r="K387" s="226"/>
      <c r="L387" s="232"/>
      <c r="M387" s="233"/>
      <c r="N387" s="234"/>
      <c r="O387" s="234"/>
      <c r="P387" s="234"/>
      <c r="Q387" s="234"/>
      <c r="R387" s="234"/>
      <c r="S387" s="234"/>
      <c r="T387" s="235"/>
      <c r="U387" s="13"/>
      <c r="V387" s="13"/>
      <c r="W387" s="13"/>
      <c r="X387" s="13"/>
      <c r="Y387" s="13"/>
      <c r="Z387" s="13"/>
      <c r="AA387" s="13"/>
      <c r="AB387" s="13"/>
      <c r="AC387" s="13"/>
      <c r="AD387" s="13"/>
      <c r="AE387" s="13"/>
      <c r="AT387" s="236" t="s">
        <v>179</v>
      </c>
      <c r="AU387" s="236" t="s">
        <v>86</v>
      </c>
      <c r="AV387" s="13" t="s">
        <v>86</v>
      </c>
      <c r="AW387" s="13" t="s">
        <v>38</v>
      </c>
      <c r="AX387" s="13" t="s">
        <v>84</v>
      </c>
      <c r="AY387" s="236" t="s">
        <v>164</v>
      </c>
    </row>
    <row r="388" s="2" customFormat="1" ht="26.4" customHeight="1">
      <c r="A388" s="41"/>
      <c r="B388" s="42"/>
      <c r="C388" s="207" t="s">
        <v>676</v>
      </c>
      <c r="D388" s="207" t="s">
        <v>166</v>
      </c>
      <c r="E388" s="208" t="s">
        <v>677</v>
      </c>
      <c r="F388" s="209" t="s">
        <v>678</v>
      </c>
      <c r="G388" s="210" t="s">
        <v>185</v>
      </c>
      <c r="H388" s="211">
        <v>17.649999999999999</v>
      </c>
      <c r="I388" s="212"/>
      <c r="J388" s="213">
        <f>ROUND(I388*H388,2)</f>
        <v>0</v>
      </c>
      <c r="K388" s="209" t="s">
        <v>170</v>
      </c>
      <c r="L388" s="47"/>
      <c r="M388" s="214" t="s">
        <v>32</v>
      </c>
      <c r="N388" s="215" t="s">
        <v>47</v>
      </c>
      <c r="O388" s="87"/>
      <c r="P388" s="216">
        <f>O388*H388</f>
        <v>0</v>
      </c>
      <c r="Q388" s="216">
        <v>0</v>
      </c>
      <c r="R388" s="216">
        <f>Q388*H388</f>
        <v>0</v>
      </c>
      <c r="S388" s="216">
        <v>1.6000000000000001</v>
      </c>
      <c r="T388" s="217">
        <f>S388*H388</f>
        <v>28.239999999999998</v>
      </c>
      <c r="U388" s="41"/>
      <c r="V388" s="41"/>
      <c r="W388" s="41"/>
      <c r="X388" s="41"/>
      <c r="Y388" s="41"/>
      <c r="Z388" s="41"/>
      <c r="AA388" s="41"/>
      <c r="AB388" s="41"/>
      <c r="AC388" s="41"/>
      <c r="AD388" s="41"/>
      <c r="AE388" s="41"/>
      <c r="AR388" s="218" t="s">
        <v>171</v>
      </c>
      <c r="AT388" s="218" t="s">
        <v>166</v>
      </c>
      <c r="AU388" s="218" t="s">
        <v>86</v>
      </c>
      <c r="AY388" s="19" t="s">
        <v>164</v>
      </c>
      <c r="BE388" s="219">
        <f>IF(N388="základní",J388,0)</f>
        <v>0</v>
      </c>
      <c r="BF388" s="219">
        <f>IF(N388="snížená",J388,0)</f>
        <v>0</v>
      </c>
      <c r="BG388" s="219">
        <f>IF(N388="zákl. přenesená",J388,0)</f>
        <v>0</v>
      </c>
      <c r="BH388" s="219">
        <f>IF(N388="sníž. přenesená",J388,0)</f>
        <v>0</v>
      </c>
      <c r="BI388" s="219">
        <f>IF(N388="nulová",J388,0)</f>
        <v>0</v>
      </c>
      <c r="BJ388" s="19" t="s">
        <v>84</v>
      </c>
      <c r="BK388" s="219">
        <f>ROUND(I388*H388,2)</f>
        <v>0</v>
      </c>
      <c r="BL388" s="19" t="s">
        <v>171</v>
      </c>
      <c r="BM388" s="218" t="s">
        <v>679</v>
      </c>
    </row>
    <row r="389" s="2" customFormat="1">
      <c r="A389" s="41"/>
      <c r="B389" s="42"/>
      <c r="C389" s="43"/>
      <c r="D389" s="220" t="s">
        <v>173</v>
      </c>
      <c r="E389" s="43"/>
      <c r="F389" s="221" t="s">
        <v>680</v>
      </c>
      <c r="G389" s="43"/>
      <c r="H389" s="43"/>
      <c r="I389" s="222"/>
      <c r="J389" s="43"/>
      <c r="K389" s="43"/>
      <c r="L389" s="47"/>
      <c r="M389" s="223"/>
      <c r="N389" s="224"/>
      <c r="O389" s="87"/>
      <c r="P389" s="87"/>
      <c r="Q389" s="87"/>
      <c r="R389" s="87"/>
      <c r="S389" s="87"/>
      <c r="T389" s="88"/>
      <c r="U389" s="41"/>
      <c r="V389" s="41"/>
      <c r="W389" s="41"/>
      <c r="X389" s="41"/>
      <c r="Y389" s="41"/>
      <c r="Z389" s="41"/>
      <c r="AA389" s="41"/>
      <c r="AB389" s="41"/>
      <c r="AC389" s="41"/>
      <c r="AD389" s="41"/>
      <c r="AE389" s="41"/>
      <c r="AT389" s="19" t="s">
        <v>173</v>
      </c>
      <c r="AU389" s="19" t="s">
        <v>86</v>
      </c>
    </row>
    <row r="390" s="13" customFormat="1">
      <c r="A390" s="13"/>
      <c r="B390" s="225"/>
      <c r="C390" s="226"/>
      <c r="D390" s="227" t="s">
        <v>179</v>
      </c>
      <c r="E390" s="228" t="s">
        <v>32</v>
      </c>
      <c r="F390" s="229" t="s">
        <v>681</v>
      </c>
      <c r="G390" s="226"/>
      <c r="H390" s="230">
        <v>17.649999999999999</v>
      </c>
      <c r="I390" s="231"/>
      <c r="J390" s="226"/>
      <c r="K390" s="226"/>
      <c r="L390" s="232"/>
      <c r="M390" s="233"/>
      <c r="N390" s="234"/>
      <c r="O390" s="234"/>
      <c r="P390" s="234"/>
      <c r="Q390" s="234"/>
      <c r="R390" s="234"/>
      <c r="S390" s="234"/>
      <c r="T390" s="235"/>
      <c r="U390" s="13"/>
      <c r="V390" s="13"/>
      <c r="W390" s="13"/>
      <c r="X390" s="13"/>
      <c r="Y390" s="13"/>
      <c r="Z390" s="13"/>
      <c r="AA390" s="13"/>
      <c r="AB390" s="13"/>
      <c r="AC390" s="13"/>
      <c r="AD390" s="13"/>
      <c r="AE390" s="13"/>
      <c r="AT390" s="236" t="s">
        <v>179</v>
      </c>
      <c r="AU390" s="236" t="s">
        <v>86</v>
      </c>
      <c r="AV390" s="13" t="s">
        <v>86</v>
      </c>
      <c r="AW390" s="13" t="s">
        <v>38</v>
      </c>
      <c r="AX390" s="13" t="s">
        <v>84</v>
      </c>
      <c r="AY390" s="236" t="s">
        <v>164</v>
      </c>
    </row>
    <row r="391" s="2" customFormat="1" ht="26.4" customHeight="1">
      <c r="A391" s="41"/>
      <c r="B391" s="42"/>
      <c r="C391" s="207" t="s">
        <v>682</v>
      </c>
      <c r="D391" s="207" t="s">
        <v>166</v>
      </c>
      <c r="E391" s="208" t="s">
        <v>683</v>
      </c>
      <c r="F391" s="209" t="s">
        <v>684</v>
      </c>
      <c r="G391" s="210" t="s">
        <v>185</v>
      </c>
      <c r="H391" s="211">
        <v>1.2150000000000001</v>
      </c>
      <c r="I391" s="212"/>
      <c r="J391" s="213">
        <f>ROUND(I391*H391,2)</f>
        <v>0</v>
      </c>
      <c r="K391" s="209" t="s">
        <v>170</v>
      </c>
      <c r="L391" s="47"/>
      <c r="M391" s="214" t="s">
        <v>32</v>
      </c>
      <c r="N391" s="215" t="s">
        <v>47</v>
      </c>
      <c r="O391" s="87"/>
      <c r="P391" s="216">
        <f>O391*H391</f>
        <v>0</v>
      </c>
      <c r="Q391" s="216">
        <v>0</v>
      </c>
      <c r="R391" s="216">
        <f>Q391*H391</f>
        <v>0</v>
      </c>
      <c r="S391" s="216">
        <v>2.2000000000000002</v>
      </c>
      <c r="T391" s="217">
        <f>S391*H391</f>
        <v>2.6730000000000005</v>
      </c>
      <c r="U391" s="41"/>
      <c r="V391" s="41"/>
      <c r="W391" s="41"/>
      <c r="X391" s="41"/>
      <c r="Y391" s="41"/>
      <c r="Z391" s="41"/>
      <c r="AA391" s="41"/>
      <c r="AB391" s="41"/>
      <c r="AC391" s="41"/>
      <c r="AD391" s="41"/>
      <c r="AE391" s="41"/>
      <c r="AR391" s="218" t="s">
        <v>171</v>
      </c>
      <c r="AT391" s="218" t="s">
        <v>166</v>
      </c>
      <c r="AU391" s="218" t="s">
        <v>86</v>
      </c>
      <c r="AY391" s="19" t="s">
        <v>164</v>
      </c>
      <c r="BE391" s="219">
        <f>IF(N391="základní",J391,0)</f>
        <v>0</v>
      </c>
      <c r="BF391" s="219">
        <f>IF(N391="snížená",J391,0)</f>
        <v>0</v>
      </c>
      <c r="BG391" s="219">
        <f>IF(N391="zákl. přenesená",J391,0)</f>
        <v>0</v>
      </c>
      <c r="BH391" s="219">
        <f>IF(N391="sníž. přenesená",J391,0)</f>
        <v>0</v>
      </c>
      <c r="BI391" s="219">
        <f>IF(N391="nulová",J391,0)</f>
        <v>0</v>
      </c>
      <c r="BJ391" s="19" t="s">
        <v>84</v>
      </c>
      <c r="BK391" s="219">
        <f>ROUND(I391*H391,2)</f>
        <v>0</v>
      </c>
      <c r="BL391" s="19" t="s">
        <v>171</v>
      </c>
      <c r="BM391" s="218" t="s">
        <v>685</v>
      </c>
    </row>
    <row r="392" s="2" customFormat="1">
      <c r="A392" s="41"/>
      <c r="B392" s="42"/>
      <c r="C392" s="43"/>
      <c r="D392" s="220" t="s">
        <v>173</v>
      </c>
      <c r="E392" s="43"/>
      <c r="F392" s="221" t="s">
        <v>686</v>
      </c>
      <c r="G392" s="43"/>
      <c r="H392" s="43"/>
      <c r="I392" s="222"/>
      <c r="J392" s="43"/>
      <c r="K392" s="43"/>
      <c r="L392" s="47"/>
      <c r="M392" s="223"/>
      <c r="N392" s="224"/>
      <c r="O392" s="87"/>
      <c r="P392" s="87"/>
      <c r="Q392" s="87"/>
      <c r="R392" s="87"/>
      <c r="S392" s="87"/>
      <c r="T392" s="88"/>
      <c r="U392" s="41"/>
      <c r="V392" s="41"/>
      <c r="W392" s="41"/>
      <c r="X392" s="41"/>
      <c r="Y392" s="41"/>
      <c r="Z392" s="41"/>
      <c r="AA392" s="41"/>
      <c r="AB392" s="41"/>
      <c r="AC392" s="41"/>
      <c r="AD392" s="41"/>
      <c r="AE392" s="41"/>
      <c r="AT392" s="19" t="s">
        <v>173</v>
      </c>
      <c r="AU392" s="19" t="s">
        <v>86</v>
      </c>
    </row>
    <row r="393" s="13" customFormat="1">
      <c r="A393" s="13"/>
      <c r="B393" s="225"/>
      <c r="C393" s="226"/>
      <c r="D393" s="227" t="s">
        <v>179</v>
      </c>
      <c r="E393" s="228" t="s">
        <v>32</v>
      </c>
      <c r="F393" s="229" t="s">
        <v>687</v>
      </c>
      <c r="G393" s="226"/>
      <c r="H393" s="230">
        <v>1.2150000000000001</v>
      </c>
      <c r="I393" s="231"/>
      <c r="J393" s="226"/>
      <c r="K393" s="226"/>
      <c r="L393" s="232"/>
      <c r="M393" s="233"/>
      <c r="N393" s="234"/>
      <c r="O393" s="234"/>
      <c r="P393" s="234"/>
      <c r="Q393" s="234"/>
      <c r="R393" s="234"/>
      <c r="S393" s="234"/>
      <c r="T393" s="235"/>
      <c r="U393" s="13"/>
      <c r="V393" s="13"/>
      <c r="W393" s="13"/>
      <c r="X393" s="13"/>
      <c r="Y393" s="13"/>
      <c r="Z393" s="13"/>
      <c r="AA393" s="13"/>
      <c r="AB393" s="13"/>
      <c r="AC393" s="13"/>
      <c r="AD393" s="13"/>
      <c r="AE393" s="13"/>
      <c r="AT393" s="236" t="s">
        <v>179</v>
      </c>
      <c r="AU393" s="236" t="s">
        <v>86</v>
      </c>
      <c r="AV393" s="13" t="s">
        <v>86</v>
      </c>
      <c r="AW393" s="13" t="s">
        <v>38</v>
      </c>
      <c r="AX393" s="13" t="s">
        <v>84</v>
      </c>
      <c r="AY393" s="236" t="s">
        <v>164</v>
      </c>
    </row>
    <row r="394" s="2" customFormat="1" ht="60" customHeight="1">
      <c r="A394" s="41"/>
      <c r="B394" s="42"/>
      <c r="C394" s="207" t="s">
        <v>688</v>
      </c>
      <c r="D394" s="207" t="s">
        <v>166</v>
      </c>
      <c r="E394" s="208" t="s">
        <v>689</v>
      </c>
      <c r="F394" s="209" t="s">
        <v>690</v>
      </c>
      <c r="G394" s="210" t="s">
        <v>169</v>
      </c>
      <c r="H394" s="211">
        <v>249.15799999999999</v>
      </c>
      <c r="I394" s="212"/>
      <c r="J394" s="213">
        <f>ROUND(I394*H394,2)</f>
        <v>0</v>
      </c>
      <c r="K394" s="209" t="s">
        <v>170</v>
      </c>
      <c r="L394" s="47"/>
      <c r="M394" s="214" t="s">
        <v>32</v>
      </c>
      <c r="N394" s="215" t="s">
        <v>47</v>
      </c>
      <c r="O394" s="87"/>
      <c r="P394" s="216">
        <f>O394*H394</f>
        <v>0</v>
      </c>
      <c r="Q394" s="216">
        <v>0</v>
      </c>
      <c r="R394" s="216">
        <f>Q394*H394</f>
        <v>0</v>
      </c>
      <c r="S394" s="216">
        <v>0.183</v>
      </c>
      <c r="T394" s="217">
        <f>S394*H394</f>
        <v>45.595913999999993</v>
      </c>
      <c r="U394" s="41"/>
      <c r="V394" s="41"/>
      <c r="W394" s="41"/>
      <c r="X394" s="41"/>
      <c r="Y394" s="41"/>
      <c r="Z394" s="41"/>
      <c r="AA394" s="41"/>
      <c r="AB394" s="41"/>
      <c r="AC394" s="41"/>
      <c r="AD394" s="41"/>
      <c r="AE394" s="41"/>
      <c r="AR394" s="218" t="s">
        <v>171</v>
      </c>
      <c r="AT394" s="218" t="s">
        <v>166</v>
      </c>
      <c r="AU394" s="218" t="s">
        <v>86</v>
      </c>
      <c r="AY394" s="19" t="s">
        <v>164</v>
      </c>
      <c r="BE394" s="219">
        <f>IF(N394="základní",J394,0)</f>
        <v>0</v>
      </c>
      <c r="BF394" s="219">
        <f>IF(N394="snížená",J394,0)</f>
        <v>0</v>
      </c>
      <c r="BG394" s="219">
        <f>IF(N394="zákl. přenesená",J394,0)</f>
        <v>0</v>
      </c>
      <c r="BH394" s="219">
        <f>IF(N394="sníž. přenesená",J394,0)</f>
        <v>0</v>
      </c>
      <c r="BI394" s="219">
        <f>IF(N394="nulová",J394,0)</f>
        <v>0</v>
      </c>
      <c r="BJ394" s="19" t="s">
        <v>84</v>
      </c>
      <c r="BK394" s="219">
        <f>ROUND(I394*H394,2)</f>
        <v>0</v>
      </c>
      <c r="BL394" s="19" t="s">
        <v>171</v>
      </c>
      <c r="BM394" s="218" t="s">
        <v>691</v>
      </c>
    </row>
    <row r="395" s="2" customFormat="1">
      <c r="A395" s="41"/>
      <c r="B395" s="42"/>
      <c r="C395" s="43"/>
      <c r="D395" s="220" t="s">
        <v>173</v>
      </c>
      <c r="E395" s="43"/>
      <c r="F395" s="221" t="s">
        <v>692</v>
      </c>
      <c r="G395" s="43"/>
      <c r="H395" s="43"/>
      <c r="I395" s="222"/>
      <c r="J395" s="43"/>
      <c r="K395" s="43"/>
      <c r="L395" s="47"/>
      <c r="M395" s="223"/>
      <c r="N395" s="224"/>
      <c r="O395" s="87"/>
      <c r="P395" s="87"/>
      <c r="Q395" s="87"/>
      <c r="R395" s="87"/>
      <c r="S395" s="87"/>
      <c r="T395" s="88"/>
      <c r="U395" s="41"/>
      <c r="V395" s="41"/>
      <c r="W395" s="41"/>
      <c r="X395" s="41"/>
      <c r="Y395" s="41"/>
      <c r="Z395" s="41"/>
      <c r="AA395" s="41"/>
      <c r="AB395" s="41"/>
      <c r="AC395" s="41"/>
      <c r="AD395" s="41"/>
      <c r="AE395" s="41"/>
      <c r="AT395" s="19" t="s">
        <v>173</v>
      </c>
      <c r="AU395" s="19" t="s">
        <v>86</v>
      </c>
    </row>
    <row r="396" s="13" customFormat="1">
      <c r="A396" s="13"/>
      <c r="B396" s="225"/>
      <c r="C396" s="226"/>
      <c r="D396" s="227" t="s">
        <v>179</v>
      </c>
      <c r="E396" s="228" t="s">
        <v>32</v>
      </c>
      <c r="F396" s="229" t="s">
        <v>693</v>
      </c>
      <c r="G396" s="226"/>
      <c r="H396" s="230">
        <v>249.15799999999999</v>
      </c>
      <c r="I396" s="231"/>
      <c r="J396" s="226"/>
      <c r="K396" s="226"/>
      <c r="L396" s="232"/>
      <c r="M396" s="233"/>
      <c r="N396" s="234"/>
      <c r="O396" s="234"/>
      <c r="P396" s="234"/>
      <c r="Q396" s="234"/>
      <c r="R396" s="234"/>
      <c r="S396" s="234"/>
      <c r="T396" s="235"/>
      <c r="U396" s="13"/>
      <c r="V396" s="13"/>
      <c r="W396" s="13"/>
      <c r="X396" s="13"/>
      <c r="Y396" s="13"/>
      <c r="Z396" s="13"/>
      <c r="AA396" s="13"/>
      <c r="AB396" s="13"/>
      <c r="AC396" s="13"/>
      <c r="AD396" s="13"/>
      <c r="AE396" s="13"/>
      <c r="AT396" s="236" t="s">
        <v>179</v>
      </c>
      <c r="AU396" s="236" t="s">
        <v>86</v>
      </c>
      <c r="AV396" s="13" t="s">
        <v>86</v>
      </c>
      <c r="AW396" s="13" t="s">
        <v>38</v>
      </c>
      <c r="AX396" s="13" t="s">
        <v>84</v>
      </c>
      <c r="AY396" s="236" t="s">
        <v>164</v>
      </c>
    </row>
    <row r="397" s="2" customFormat="1" ht="48" customHeight="1">
      <c r="A397" s="41"/>
      <c r="B397" s="42"/>
      <c r="C397" s="207" t="s">
        <v>694</v>
      </c>
      <c r="D397" s="207" t="s">
        <v>166</v>
      </c>
      <c r="E397" s="208" t="s">
        <v>695</v>
      </c>
      <c r="F397" s="209" t="s">
        <v>696</v>
      </c>
      <c r="G397" s="210" t="s">
        <v>169</v>
      </c>
      <c r="H397" s="211">
        <v>119.66</v>
      </c>
      <c r="I397" s="212"/>
      <c r="J397" s="213">
        <f>ROUND(I397*H397,2)</f>
        <v>0</v>
      </c>
      <c r="K397" s="209" t="s">
        <v>170</v>
      </c>
      <c r="L397" s="47"/>
      <c r="M397" s="214" t="s">
        <v>32</v>
      </c>
      <c r="N397" s="215" t="s">
        <v>47</v>
      </c>
      <c r="O397" s="87"/>
      <c r="P397" s="216">
        <f>O397*H397</f>
        <v>0</v>
      </c>
      <c r="Q397" s="216">
        <v>0</v>
      </c>
      <c r="R397" s="216">
        <f>Q397*H397</f>
        <v>0</v>
      </c>
      <c r="S397" s="216">
        <v>0.037999999999999999</v>
      </c>
      <c r="T397" s="217">
        <f>S397*H397</f>
        <v>4.5470799999999993</v>
      </c>
      <c r="U397" s="41"/>
      <c r="V397" s="41"/>
      <c r="W397" s="41"/>
      <c r="X397" s="41"/>
      <c r="Y397" s="41"/>
      <c r="Z397" s="41"/>
      <c r="AA397" s="41"/>
      <c r="AB397" s="41"/>
      <c r="AC397" s="41"/>
      <c r="AD397" s="41"/>
      <c r="AE397" s="41"/>
      <c r="AR397" s="218" t="s">
        <v>171</v>
      </c>
      <c r="AT397" s="218" t="s">
        <v>166</v>
      </c>
      <c r="AU397" s="218" t="s">
        <v>86</v>
      </c>
      <c r="AY397" s="19" t="s">
        <v>164</v>
      </c>
      <c r="BE397" s="219">
        <f>IF(N397="základní",J397,0)</f>
        <v>0</v>
      </c>
      <c r="BF397" s="219">
        <f>IF(N397="snížená",J397,0)</f>
        <v>0</v>
      </c>
      <c r="BG397" s="219">
        <f>IF(N397="zákl. přenesená",J397,0)</f>
        <v>0</v>
      </c>
      <c r="BH397" s="219">
        <f>IF(N397="sníž. přenesená",J397,0)</f>
        <v>0</v>
      </c>
      <c r="BI397" s="219">
        <f>IF(N397="nulová",J397,0)</f>
        <v>0</v>
      </c>
      <c r="BJ397" s="19" t="s">
        <v>84</v>
      </c>
      <c r="BK397" s="219">
        <f>ROUND(I397*H397,2)</f>
        <v>0</v>
      </c>
      <c r="BL397" s="19" t="s">
        <v>171</v>
      </c>
      <c r="BM397" s="218" t="s">
        <v>697</v>
      </c>
    </row>
    <row r="398" s="2" customFormat="1">
      <c r="A398" s="41"/>
      <c r="B398" s="42"/>
      <c r="C398" s="43"/>
      <c r="D398" s="220" t="s">
        <v>173</v>
      </c>
      <c r="E398" s="43"/>
      <c r="F398" s="221" t="s">
        <v>698</v>
      </c>
      <c r="G398" s="43"/>
      <c r="H398" s="43"/>
      <c r="I398" s="222"/>
      <c r="J398" s="43"/>
      <c r="K398" s="43"/>
      <c r="L398" s="47"/>
      <c r="M398" s="223"/>
      <c r="N398" s="224"/>
      <c r="O398" s="87"/>
      <c r="P398" s="87"/>
      <c r="Q398" s="87"/>
      <c r="R398" s="87"/>
      <c r="S398" s="87"/>
      <c r="T398" s="88"/>
      <c r="U398" s="41"/>
      <c r="V398" s="41"/>
      <c r="W398" s="41"/>
      <c r="X398" s="41"/>
      <c r="Y398" s="41"/>
      <c r="Z398" s="41"/>
      <c r="AA398" s="41"/>
      <c r="AB398" s="41"/>
      <c r="AC398" s="41"/>
      <c r="AD398" s="41"/>
      <c r="AE398" s="41"/>
      <c r="AT398" s="19" t="s">
        <v>173</v>
      </c>
      <c r="AU398" s="19" t="s">
        <v>86</v>
      </c>
    </row>
    <row r="399" s="15" customFormat="1">
      <c r="A399" s="15"/>
      <c r="B399" s="248"/>
      <c r="C399" s="249"/>
      <c r="D399" s="227" t="s">
        <v>179</v>
      </c>
      <c r="E399" s="250" t="s">
        <v>32</v>
      </c>
      <c r="F399" s="251" t="s">
        <v>534</v>
      </c>
      <c r="G399" s="249"/>
      <c r="H399" s="250" t="s">
        <v>32</v>
      </c>
      <c r="I399" s="252"/>
      <c r="J399" s="249"/>
      <c r="K399" s="249"/>
      <c r="L399" s="253"/>
      <c r="M399" s="254"/>
      <c r="N399" s="255"/>
      <c r="O399" s="255"/>
      <c r="P399" s="255"/>
      <c r="Q399" s="255"/>
      <c r="R399" s="255"/>
      <c r="S399" s="255"/>
      <c r="T399" s="256"/>
      <c r="U399" s="15"/>
      <c r="V399" s="15"/>
      <c r="W399" s="15"/>
      <c r="X399" s="15"/>
      <c r="Y399" s="15"/>
      <c r="Z399" s="15"/>
      <c r="AA399" s="15"/>
      <c r="AB399" s="15"/>
      <c r="AC399" s="15"/>
      <c r="AD399" s="15"/>
      <c r="AE399" s="15"/>
      <c r="AT399" s="257" t="s">
        <v>179</v>
      </c>
      <c r="AU399" s="257" t="s">
        <v>86</v>
      </c>
      <c r="AV399" s="15" t="s">
        <v>84</v>
      </c>
      <c r="AW399" s="15" t="s">
        <v>38</v>
      </c>
      <c r="AX399" s="15" t="s">
        <v>76</v>
      </c>
      <c r="AY399" s="257" t="s">
        <v>164</v>
      </c>
    </row>
    <row r="400" s="13" customFormat="1">
      <c r="A400" s="13"/>
      <c r="B400" s="225"/>
      <c r="C400" s="226"/>
      <c r="D400" s="227" t="s">
        <v>179</v>
      </c>
      <c r="E400" s="228" t="s">
        <v>32</v>
      </c>
      <c r="F400" s="229" t="s">
        <v>535</v>
      </c>
      <c r="G400" s="226"/>
      <c r="H400" s="230">
        <v>29.579999999999998</v>
      </c>
      <c r="I400" s="231"/>
      <c r="J400" s="226"/>
      <c r="K400" s="226"/>
      <c r="L400" s="232"/>
      <c r="M400" s="233"/>
      <c r="N400" s="234"/>
      <c r="O400" s="234"/>
      <c r="P400" s="234"/>
      <c r="Q400" s="234"/>
      <c r="R400" s="234"/>
      <c r="S400" s="234"/>
      <c r="T400" s="235"/>
      <c r="U400" s="13"/>
      <c r="V400" s="13"/>
      <c r="W400" s="13"/>
      <c r="X400" s="13"/>
      <c r="Y400" s="13"/>
      <c r="Z400" s="13"/>
      <c r="AA400" s="13"/>
      <c r="AB400" s="13"/>
      <c r="AC400" s="13"/>
      <c r="AD400" s="13"/>
      <c r="AE400" s="13"/>
      <c r="AT400" s="236" t="s">
        <v>179</v>
      </c>
      <c r="AU400" s="236" t="s">
        <v>86</v>
      </c>
      <c r="AV400" s="13" t="s">
        <v>86</v>
      </c>
      <c r="AW400" s="13" t="s">
        <v>38</v>
      </c>
      <c r="AX400" s="13" t="s">
        <v>76</v>
      </c>
      <c r="AY400" s="236" t="s">
        <v>164</v>
      </c>
    </row>
    <row r="401" s="13" customFormat="1">
      <c r="A401" s="13"/>
      <c r="B401" s="225"/>
      <c r="C401" s="226"/>
      <c r="D401" s="227" t="s">
        <v>179</v>
      </c>
      <c r="E401" s="228" t="s">
        <v>32</v>
      </c>
      <c r="F401" s="229" t="s">
        <v>536</v>
      </c>
      <c r="G401" s="226"/>
      <c r="H401" s="230">
        <v>48.75</v>
      </c>
      <c r="I401" s="231"/>
      <c r="J401" s="226"/>
      <c r="K401" s="226"/>
      <c r="L401" s="232"/>
      <c r="M401" s="233"/>
      <c r="N401" s="234"/>
      <c r="O401" s="234"/>
      <c r="P401" s="234"/>
      <c r="Q401" s="234"/>
      <c r="R401" s="234"/>
      <c r="S401" s="234"/>
      <c r="T401" s="235"/>
      <c r="U401" s="13"/>
      <c r="V401" s="13"/>
      <c r="W401" s="13"/>
      <c r="X401" s="13"/>
      <c r="Y401" s="13"/>
      <c r="Z401" s="13"/>
      <c r="AA401" s="13"/>
      <c r="AB401" s="13"/>
      <c r="AC401" s="13"/>
      <c r="AD401" s="13"/>
      <c r="AE401" s="13"/>
      <c r="AT401" s="236" t="s">
        <v>179</v>
      </c>
      <c r="AU401" s="236" t="s">
        <v>86</v>
      </c>
      <c r="AV401" s="13" t="s">
        <v>86</v>
      </c>
      <c r="AW401" s="13" t="s">
        <v>38</v>
      </c>
      <c r="AX401" s="13" t="s">
        <v>76</v>
      </c>
      <c r="AY401" s="236" t="s">
        <v>164</v>
      </c>
    </row>
    <row r="402" s="13" customFormat="1">
      <c r="A402" s="13"/>
      <c r="B402" s="225"/>
      <c r="C402" s="226"/>
      <c r="D402" s="227" t="s">
        <v>179</v>
      </c>
      <c r="E402" s="228" t="s">
        <v>32</v>
      </c>
      <c r="F402" s="229" t="s">
        <v>537</v>
      </c>
      <c r="G402" s="226"/>
      <c r="H402" s="230">
        <v>1.875</v>
      </c>
      <c r="I402" s="231"/>
      <c r="J402" s="226"/>
      <c r="K402" s="226"/>
      <c r="L402" s="232"/>
      <c r="M402" s="233"/>
      <c r="N402" s="234"/>
      <c r="O402" s="234"/>
      <c r="P402" s="234"/>
      <c r="Q402" s="234"/>
      <c r="R402" s="234"/>
      <c r="S402" s="234"/>
      <c r="T402" s="235"/>
      <c r="U402" s="13"/>
      <c r="V402" s="13"/>
      <c r="W402" s="13"/>
      <c r="X402" s="13"/>
      <c r="Y402" s="13"/>
      <c r="Z402" s="13"/>
      <c r="AA402" s="13"/>
      <c r="AB402" s="13"/>
      <c r="AC402" s="13"/>
      <c r="AD402" s="13"/>
      <c r="AE402" s="13"/>
      <c r="AT402" s="236" t="s">
        <v>179</v>
      </c>
      <c r="AU402" s="236" t="s">
        <v>86</v>
      </c>
      <c r="AV402" s="13" t="s">
        <v>86</v>
      </c>
      <c r="AW402" s="13" t="s">
        <v>38</v>
      </c>
      <c r="AX402" s="13" t="s">
        <v>76</v>
      </c>
      <c r="AY402" s="236" t="s">
        <v>164</v>
      </c>
    </row>
    <row r="403" s="13" customFormat="1">
      <c r="A403" s="13"/>
      <c r="B403" s="225"/>
      <c r="C403" s="226"/>
      <c r="D403" s="227" t="s">
        <v>179</v>
      </c>
      <c r="E403" s="228" t="s">
        <v>32</v>
      </c>
      <c r="F403" s="229" t="s">
        <v>538</v>
      </c>
      <c r="G403" s="226"/>
      <c r="H403" s="230">
        <v>5.5199999999999996</v>
      </c>
      <c r="I403" s="231"/>
      <c r="J403" s="226"/>
      <c r="K403" s="226"/>
      <c r="L403" s="232"/>
      <c r="M403" s="233"/>
      <c r="N403" s="234"/>
      <c r="O403" s="234"/>
      <c r="P403" s="234"/>
      <c r="Q403" s="234"/>
      <c r="R403" s="234"/>
      <c r="S403" s="234"/>
      <c r="T403" s="235"/>
      <c r="U403" s="13"/>
      <c r="V403" s="13"/>
      <c r="W403" s="13"/>
      <c r="X403" s="13"/>
      <c r="Y403" s="13"/>
      <c r="Z403" s="13"/>
      <c r="AA403" s="13"/>
      <c r="AB403" s="13"/>
      <c r="AC403" s="13"/>
      <c r="AD403" s="13"/>
      <c r="AE403" s="13"/>
      <c r="AT403" s="236" t="s">
        <v>179</v>
      </c>
      <c r="AU403" s="236" t="s">
        <v>86</v>
      </c>
      <c r="AV403" s="13" t="s">
        <v>86</v>
      </c>
      <c r="AW403" s="13" t="s">
        <v>38</v>
      </c>
      <c r="AX403" s="13" t="s">
        <v>76</v>
      </c>
      <c r="AY403" s="236" t="s">
        <v>164</v>
      </c>
    </row>
    <row r="404" s="13" customFormat="1">
      <c r="A404" s="13"/>
      <c r="B404" s="225"/>
      <c r="C404" s="226"/>
      <c r="D404" s="227" t="s">
        <v>179</v>
      </c>
      <c r="E404" s="228" t="s">
        <v>32</v>
      </c>
      <c r="F404" s="229" t="s">
        <v>539</v>
      </c>
      <c r="G404" s="226"/>
      <c r="H404" s="230">
        <v>4.5049999999999999</v>
      </c>
      <c r="I404" s="231"/>
      <c r="J404" s="226"/>
      <c r="K404" s="226"/>
      <c r="L404" s="232"/>
      <c r="M404" s="233"/>
      <c r="N404" s="234"/>
      <c r="O404" s="234"/>
      <c r="P404" s="234"/>
      <c r="Q404" s="234"/>
      <c r="R404" s="234"/>
      <c r="S404" s="234"/>
      <c r="T404" s="235"/>
      <c r="U404" s="13"/>
      <c r="V404" s="13"/>
      <c r="W404" s="13"/>
      <c r="X404" s="13"/>
      <c r="Y404" s="13"/>
      <c r="Z404" s="13"/>
      <c r="AA404" s="13"/>
      <c r="AB404" s="13"/>
      <c r="AC404" s="13"/>
      <c r="AD404" s="13"/>
      <c r="AE404" s="13"/>
      <c r="AT404" s="236" t="s">
        <v>179</v>
      </c>
      <c r="AU404" s="236" t="s">
        <v>86</v>
      </c>
      <c r="AV404" s="13" t="s">
        <v>86</v>
      </c>
      <c r="AW404" s="13" t="s">
        <v>38</v>
      </c>
      <c r="AX404" s="13" t="s">
        <v>76</v>
      </c>
      <c r="AY404" s="236" t="s">
        <v>164</v>
      </c>
    </row>
    <row r="405" s="13" customFormat="1">
      <c r="A405" s="13"/>
      <c r="B405" s="225"/>
      <c r="C405" s="226"/>
      <c r="D405" s="227" t="s">
        <v>179</v>
      </c>
      <c r="E405" s="228" t="s">
        <v>32</v>
      </c>
      <c r="F405" s="229" t="s">
        <v>543</v>
      </c>
      <c r="G405" s="226"/>
      <c r="H405" s="230">
        <v>26.399999999999999</v>
      </c>
      <c r="I405" s="231"/>
      <c r="J405" s="226"/>
      <c r="K405" s="226"/>
      <c r="L405" s="232"/>
      <c r="M405" s="233"/>
      <c r="N405" s="234"/>
      <c r="O405" s="234"/>
      <c r="P405" s="234"/>
      <c r="Q405" s="234"/>
      <c r="R405" s="234"/>
      <c r="S405" s="234"/>
      <c r="T405" s="235"/>
      <c r="U405" s="13"/>
      <c r="V405" s="13"/>
      <c r="W405" s="13"/>
      <c r="X405" s="13"/>
      <c r="Y405" s="13"/>
      <c r="Z405" s="13"/>
      <c r="AA405" s="13"/>
      <c r="AB405" s="13"/>
      <c r="AC405" s="13"/>
      <c r="AD405" s="13"/>
      <c r="AE405" s="13"/>
      <c r="AT405" s="236" t="s">
        <v>179</v>
      </c>
      <c r="AU405" s="236" t="s">
        <v>86</v>
      </c>
      <c r="AV405" s="13" t="s">
        <v>86</v>
      </c>
      <c r="AW405" s="13" t="s">
        <v>38</v>
      </c>
      <c r="AX405" s="13" t="s">
        <v>76</v>
      </c>
      <c r="AY405" s="236" t="s">
        <v>164</v>
      </c>
    </row>
    <row r="406" s="13" customFormat="1">
      <c r="A406" s="13"/>
      <c r="B406" s="225"/>
      <c r="C406" s="226"/>
      <c r="D406" s="227" t="s">
        <v>179</v>
      </c>
      <c r="E406" s="228" t="s">
        <v>32</v>
      </c>
      <c r="F406" s="229" t="s">
        <v>544</v>
      </c>
      <c r="G406" s="226"/>
      <c r="H406" s="230">
        <v>0.71999999999999997</v>
      </c>
      <c r="I406" s="231"/>
      <c r="J406" s="226"/>
      <c r="K406" s="226"/>
      <c r="L406" s="232"/>
      <c r="M406" s="233"/>
      <c r="N406" s="234"/>
      <c r="O406" s="234"/>
      <c r="P406" s="234"/>
      <c r="Q406" s="234"/>
      <c r="R406" s="234"/>
      <c r="S406" s="234"/>
      <c r="T406" s="235"/>
      <c r="U406" s="13"/>
      <c r="V406" s="13"/>
      <c r="W406" s="13"/>
      <c r="X406" s="13"/>
      <c r="Y406" s="13"/>
      <c r="Z406" s="13"/>
      <c r="AA406" s="13"/>
      <c r="AB406" s="13"/>
      <c r="AC406" s="13"/>
      <c r="AD406" s="13"/>
      <c r="AE406" s="13"/>
      <c r="AT406" s="236" t="s">
        <v>179</v>
      </c>
      <c r="AU406" s="236" t="s">
        <v>86</v>
      </c>
      <c r="AV406" s="13" t="s">
        <v>86</v>
      </c>
      <c r="AW406" s="13" t="s">
        <v>38</v>
      </c>
      <c r="AX406" s="13" t="s">
        <v>76</v>
      </c>
      <c r="AY406" s="236" t="s">
        <v>164</v>
      </c>
    </row>
    <row r="407" s="13" customFormat="1">
      <c r="A407" s="13"/>
      <c r="B407" s="225"/>
      <c r="C407" s="226"/>
      <c r="D407" s="227" t="s">
        <v>179</v>
      </c>
      <c r="E407" s="228" t="s">
        <v>32</v>
      </c>
      <c r="F407" s="229" t="s">
        <v>545</v>
      </c>
      <c r="G407" s="226"/>
      <c r="H407" s="230">
        <v>2.3100000000000001</v>
      </c>
      <c r="I407" s="231"/>
      <c r="J407" s="226"/>
      <c r="K407" s="226"/>
      <c r="L407" s="232"/>
      <c r="M407" s="233"/>
      <c r="N407" s="234"/>
      <c r="O407" s="234"/>
      <c r="P407" s="234"/>
      <c r="Q407" s="234"/>
      <c r="R407" s="234"/>
      <c r="S407" s="234"/>
      <c r="T407" s="235"/>
      <c r="U407" s="13"/>
      <c r="V407" s="13"/>
      <c r="W407" s="13"/>
      <c r="X407" s="13"/>
      <c r="Y407" s="13"/>
      <c r="Z407" s="13"/>
      <c r="AA407" s="13"/>
      <c r="AB407" s="13"/>
      <c r="AC407" s="13"/>
      <c r="AD407" s="13"/>
      <c r="AE407" s="13"/>
      <c r="AT407" s="236" t="s">
        <v>179</v>
      </c>
      <c r="AU407" s="236" t="s">
        <v>86</v>
      </c>
      <c r="AV407" s="13" t="s">
        <v>86</v>
      </c>
      <c r="AW407" s="13" t="s">
        <v>38</v>
      </c>
      <c r="AX407" s="13" t="s">
        <v>76</v>
      </c>
      <c r="AY407" s="236" t="s">
        <v>164</v>
      </c>
    </row>
    <row r="408" s="14" customFormat="1">
      <c r="A408" s="14"/>
      <c r="B408" s="237"/>
      <c r="C408" s="238"/>
      <c r="D408" s="227" t="s">
        <v>179</v>
      </c>
      <c r="E408" s="239" t="s">
        <v>32</v>
      </c>
      <c r="F408" s="240" t="s">
        <v>181</v>
      </c>
      <c r="G408" s="238"/>
      <c r="H408" s="241">
        <v>119.66</v>
      </c>
      <c r="I408" s="242"/>
      <c r="J408" s="238"/>
      <c r="K408" s="238"/>
      <c r="L408" s="243"/>
      <c r="M408" s="244"/>
      <c r="N408" s="245"/>
      <c r="O408" s="245"/>
      <c r="P408" s="245"/>
      <c r="Q408" s="245"/>
      <c r="R408" s="245"/>
      <c r="S408" s="245"/>
      <c r="T408" s="246"/>
      <c r="U408" s="14"/>
      <c r="V408" s="14"/>
      <c r="W408" s="14"/>
      <c r="X408" s="14"/>
      <c r="Y408" s="14"/>
      <c r="Z408" s="14"/>
      <c r="AA408" s="14"/>
      <c r="AB408" s="14"/>
      <c r="AC408" s="14"/>
      <c r="AD408" s="14"/>
      <c r="AE408" s="14"/>
      <c r="AT408" s="247" t="s">
        <v>179</v>
      </c>
      <c r="AU408" s="247" t="s">
        <v>86</v>
      </c>
      <c r="AV408" s="14" t="s">
        <v>171</v>
      </c>
      <c r="AW408" s="14" t="s">
        <v>38</v>
      </c>
      <c r="AX408" s="14" t="s">
        <v>84</v>
      </c>
      <c r="AY408" s="247" t="s">
        <v>164</v>
      </c>
    </row>
    <row r="409" s="2" customFormat="1" ht="40.8" customHeight="1">
      <c r="A409" s="41"/>
      <c r="B409" s="42"/>
      <c r="C409" s="207" t="s">
        <v>699</v>
      </c>
      <c r="D409" s="207" t="s">
        <v>166</v>
      </c>
      <c r="E409" s="208" t="s">
        <v>700</v>
      </c>
      <c r="F409" s="209" t="s">
        <v>701</v>
      </c>
      <c r="G409" s="210" t="s">
        <v>169</v>
      </c>
      <c r="H409" s="211">
        <v>3.3999999999999999</v>
      </c>
      <c r="I409" s="212"/>
      <c r="J409" s="213">
        <f>ROUND(I409*H409,2)</f>
        <v>0</v>
      </c>
      <c r="K409" s="209" t="s">
        <v>170</v>
      </c>
      <c r="L409" s="47"/>
      <c r="M409" s="214" t="s">
        <v>32</v>
      </c>
      <c r="N409" s="215" t="s">
        <v>47</v>
      </c>
      <c r="O409" s="87"/>
      <c r="P409" s="216">
        <f>O409*H409</f>
        <v>0</v>
      </c>
      <c r="Q409" s="216">
        <v>0</v>
      </c>
      <c r="R409" s="216">
        <f>Q409*H409</f>
        <v>0</v>
      </c>
      <c r="S409" s="216">
        <v>0.075999999999999998</v>
      </c>
      <c r="T409" s="217">
        <f>S409*H409</f>
        <v>0.25839999999999996</v>
      </c>
      <c r="U409" s="41"/>
      <c r="V409" s="41"/>
      <c r="W409" s="41"/>
      <c r="X409" s="41"/>
      <c r="Y409" s="41"/>
      <c r="Z409" s="41"/>
      <c r="AA409" s="41"/>
      <c r="AB409" s="41"/>
      <c r="AC409" s="41"/>
      <c r="AD409" s="41"/>
      <c r="AE409" s="41"/>
      <c r="AR409" s="218" t="s">
        <v>171</v>
      </c>
      <c r="AT409" s="218" t="s">
        <v>166</v>
      </c>
      <c r="AU409" s="218" t="s">
        <v>86</v>
      </c>
      <c r="AY409" s="19" t="s">
        <v>164</v>
      </c>
      <c r="BE409" s="219">
        <f>IF(N409="základní",J409,0)</f>
        <v>0</v>
      </c>
      <c r="BF409" s="219">
        <f>IF(N409="snížená",J409,0)</f>
        <v>0</v>
      </c>
      <c r="BG409" s="219">
        <f>IF(N409="zákl. přenesená",J409,0)</f>
        <v>0</v>
      </c>
      <c r="BH409" s="219">
        <f>IF(N409="sníž. přenesená",J409,0)</f>
        <v>0</v>
      </c>
      <c r="BI409" s="219">
        <f>IF(N409="nulová",J409,0)</f>
        <v>0</v>
      </c>
      <c r="BJ409" s="19" t="s">
        <v>84</v>
      </c>
      <c r="BK409" s="219">
        <f>ROUND(I409*H409,2)</f>
        <v>0</v>
      </c>
      <c r="BL409" s="19" t="s">
        <v>171</v>
      </c>
      <c r="BM409" s="218" t="s">
        <v>702</v>
      </c>
    </row>
    <row r="410" s="2" customFormat="1">
      <c r="A410" s="41"/>
      <c r="B410" s="42"/>
      <c r="C410" s="43"/>
      <c r="D410" s="220" t="s">
        <v>173</v>
      </c>
      <c r="E410" s="43"/>
      <c r="F410" s="221" t="s">
        <v>703</v>
      </c>
      <c r="G410" s="43"/>
      <c r="H410" s="43"/>
      <c r="I410" s="222"/>
      <c r="J410" s="43"/>
      <c r="K410" s="43"/>
      <c r="L410" s="47"/>
      <c r="M410" s="223"/>
      <c r="N410" s="224"/>
      <c r="O410" s="87"/>
      <c r="P410" s="87"/>
      <c r="Q410" s="87"/>
      <c r="R410" s="87"/>
      <c r="S410" s="87"/>
      <c r="T410" s="88"/>
      <c r="U410" s="41"/>
      <c r="V410" s="41"/>
      <c r="W410" s="41"/>
      <c r="X410" s="41"/>
      <c r="Y410" s="41"/>
      <c r="Z410" s="41"/>
      <c r="AA410" s="41"/>
      <c r="AB410" s="41"/>
      <c r="AC410" s="41"/>
      <c r="AD410" s="41"/>
      <c r="AE410" s="41"/>
      <c r="AT410" s="19" t="s">
        <v>173</v>
      </c>
      <c r="AU410" s="19" t="s">
        <v>86</v>
      </c>
    </row>
    <row r="411" s="13" customFormat="1">
      <c r="A411" s="13"/>
      <c r="B411" s="225"/>
      <c r="C411" s="226"/>
      <c r="D411" s="227" t="s">
        <v>179</v>
      </c>
      <c r="E411" s="228" t="s">
        <v>32</v>
      </c>
      <c r="F411" s="229" t="s">
        <v>704</v>
      </c>
      <c r="G411" s="226"/>
      <c r="H411" s="230">
        <v>3.3999999999999999</v>
      </c>
      <c r="I411" s="231"/>
      <c r="J411" s="226"/>
      <c r="K411" s="226"/>
      <c r="L411" s="232"/>
      <c r="M411" s="233"/>
      <c r="N411" s="234"/>
      <c r="O411" s="234"/>
      <c r="P411" s="234"/>
      <c r="Q411" s="234"/>
      <c r="R411" s="234"/>
      <c r="S411" s="234"/>
      <c r="T411" s="235"/>
      <c r="U411" s="13"/>
      <c r="V411" s="13"/>
      <c r="W411" s="13"/>
      <c r="X411" s="13"/>
      <c r="Y411" s="13"/>
      <c r="Z411" s="13"/>
      <c r="AA411" s="13"/>
      <c r="AB411" s="13"/>
      <c r="AC411" s="13"/>
      <c r="AD411" s="13"/>
      <c r="AE411" s="13"/>
      <c r="AT411" s="236" t="s">
        <v>179</v>
      </c>
      <c r="AU411" s="236" t="s">
        <v>86</v>
      </c>
      <c r="AV411" s="13" t="s">
        <v>86</v>
      </c>
      <c r="AW411" s="13" t="s">
        <v>38</v>
      </c>
      <c r="AX411" s="13" t="s">
        <v>84</v>
      </c>
      <c r="AY411" s="236" t="s">
        <v>164</v>
      </c>
    </row>
    <row r="412" s="2" customFormat="1" ht="40.8" customHeight="1">
      <c r="A412" s="41"/>
      <c r="B412" s="42"/>
      <c r="C412" s="207" t="s">
        <v>705</v>
      </c>
      <c r="D412" s="207" t="s">
        <v>166</v>
      </c>
      <c r="E412" s="208" t="s">
        <v>706</v>
      </c>
      <c r="F412" s="209" t="s">
        <v>707</v>
      </c>
      <c r="G412" s="210" t="s">
        <v>169</v>
      </c>
      <c r="H412" s="211">
        <v>4.5049999999999999</v>
      </c>
      <c r="I412" s="212"/>
      <c r="J412" s="213">
        <f>ROUND(I412*H412,2)</f>
        <v>0</v>
      </c>
      <c r="K412" s="209" t="s">
        <v>170</v>
      </c>
      <c r="L412" s="47"/>
      <c r="M412" s="214" t="s">
        <v>32</v>
      </c>
      <c r="N412" s="215" t="s">
        <v>47</v>
      </c>
      <c r="O412" s="87"/>
      <c r="P412" s="216">
        <f>O412*H412</f>
        <v>0</v>
      </c>
      <c r="Q412" s="216">
        <v>0</v>
      </c>
      <c r="R412" s="216">
        <f>Q412*H412</f>
        <v>0</v>
      </c>
      <c r="S412" s="216">
        <v>0.063</v>
      </c>
      <c r="T412" s="217">
        <f>S412*H412</f>
        <v>0.28381499999999998</v>
      </c>
      <c r="U412" s="41"/>
      <c r="V412" s="41"/>
      <c r="W412" s="41"/>
      <c r="X412" s="41"/>
      <c r="Y412" s="41"/>
      <c r="Z412" s="41"/>
      <c r="AA412" s="41"/>
      <c r="AB412" s="41"/>
      <c r="AC412" s="41"/>
      <c r="AD412" s="41"/>
      <c r="AE412" s="41"/>
      <c r="AR412" s="218" t="s">
        <v>171</v>
      </c>
      <c r="AT412" s="218" t="s">
        <v>166</v>
      </c>
      <c r="AU412" s="218" t="s">
        <v>86</v>
      </c>
      <c r="AY412" s="19" t="s">
        <v>164</v>
      </c>
      <c r="BE412" s="219">
        <f>IF(N412="základní",J412,0)</f>
        <v>0</v>
      </c>
      <c r="BF412" s="219">
        <f>IF(N412="snížená",J412,0)</f>
        <v>0</v>
      </c>
      <c r="BG412" s="219">
        <f>IF(N412="zákl. přenesená",J412,0)</f>
        <v>0</v>
      </c>
      <c r="BH412" s="219">
        <f>IF(N412="sníž. přenesená",J412,0)</f>
        <v>0</v>
      </c>
      <c r="BI412" s="219">
        <f>IF(N412="nulová",J412,0)</f>
        <v>0</v>
      </c>
      <c r="BJ412" s="19" t="s">
        <v>84</v>
      </c>
      <c r="BK412" s="219">
        <f>ROUND(I412*H412,2)</f>
        <v>0</v>
      </c>
      <c r="BL412" s="19" t="s">
        <v>171</v>
      </c>
      <c r="BM412" s="218" t="s">
        <v>708</v>
      </c>
    </row>
    <row r="413" s="2" customFormat="1">
      <c r="A413" s="41"/>
      <c r="B413" s="42"/>
      <c r="C413" s="43"/>
      <c r="D413" s="220" t="s">
        <v>173</v>
      </c>
      <c r="E413" s="43"/>
      <c r="F413" s="221" t="s">
        <v>709</v>
      </c>
      <c r="G413" s="43"/>
      <c r="H413" s="43"/>
      <c r="I413" s="222"/>
      <c r="J413" s="43"/>
      <c r="K413" s="43"/>
      <c r="L413" s="47"/>
      <c r="M413" s="223"/>
      <c r="N413" s="224"/>
      <c r="O413" s="87"/>
      <c r="P413" s="87"/>
      <c r="Q413" s="87"/>
      <c r="R413" s="87"/>
      <c r="S413" s="87"/>
      <c r="T413" s="88"/>
      <c r="U413" s="41"/>
      <c r="V413" s="41"/>
      <c r="W413" s="41"/>
      <c r="X413" s="41"/>
      <c r="Y413" s="41"/>
      <c r="Z413" s="41"/>
      <c r="AA413" s="41"/>
      <c r="AB413" s="41"/>
      <c r="AC413" s="41"/>
      <c r="AD413" s="41"/>
      <c r="AE413" s="41"/>
      <c r="AT413" s="19" t="s">
        <v>173</v>
      </c>
      <c r="AU413" s="19" t="s">
        <v>86</v>
      </c>
    </row>
    <row r="414" s="13" customFormat="1">
      <c r="A414" s="13"/>
      <c r="B414" s="225"/>
      <c r="C414" s="226"/>
      <c r="D414" s="227" t="s">
        <v>179</v>
      </c>
      <c r="E414" s="228" t="s">
        <v>32</v>
      </c>
      <c r="F414" s="229" t="s">
        <v>710</v>
      </c>
      <c r="G414" s="226"/>
      <c r="H414" s="230">
        <v>4.5049999999999999</v>
      </c>
      <c r="I414" s="231"/>
      <c r="J414" s="226"/>
      <c r="K414" s="226"/>
      <c r="L414" s="232"/>
      <c r="M414" s="233"/>
      <c r="N414" s="234"/>
      <c r="O414" s="234"/>
      <c r="P414" s="234"/>
      <c r="Q414" s="234"/>
      <c r="R414" s="234"/>
      <c r="S414" s="234"/>
      <c r="T414" s="235"/>
      <c r="U414" s="13"/>
      <c r="V414" s="13"/>
      <c r="W414" s="13"/>
      <c r="X414" s="13"/>
      <c r="Y414" s="13"/>
      <c r="Z414" s="13"/>
      <c r="AA414" s="13"/>
      <c r="AB414" s="13"/>
      <c r="AC414" s="13"/>
      <c r="AD414" s="13"/>
      <c r="AE414" s="13"/>
      <c r="AT414" s="236" t="s">
        <v>179</v>
      </c>
      <c r="AU414" s="236" t="s">
        <v>86</v>
      </c>
      <c r="AV414" s="13" t="s">
        <v>86</v>
      </c>
      <c r="AW414" s="13" t="s">
        <v>38</v>
      </c>
      <c r="AX414" s="13" t="s">
        <v>84</v>
      </c>
      <c r="AY414" s="236" t="s">
        <v>164</v>
      </c>
    </row>
    <row r="415" s="2" customFormat="1" ht="60" customHeight="1">
      <c r="A415" s="41"/>
      <c r="B415" s="42"/>
      <c r="C415" s="207" t="s">
        <v>711</v>
      </c>
      <c r="D415" s="207" t="s">
        <v>166</v>
      </c>
      <c r="E415" s="208" t="s">
        <v>712</v>
      </c>
      <c r="F415" s="209" t="s">
        <v>713</v>
      </c>
      <c r="G415" s="210" t="s">
        <v>185</v>
      </c>
      <c r="H415" s="211">
        <v>6.4199999999999999</v>
      </c>
      <c r="I415" s="212"/>
      <c r="J415" s="213">
        <f>ROUND(I415*H415,2)</f>
        <v>0</v>
      </c>
      <c r="K415" s="209" t="s">
        <v>170</v>
      </c>
      <c r="L415" s="47"/>
      <c r="M415" s="214" t="s">
        <v>32</v>
      </c>
      <c r="N415" s="215" t="s">
        <v>47</v>
      </c>
      <c r="O415" s="87"/>
      <c r="P415" s="216">
        <f>O415*H415</f>
        <v>0</v>
      </c>
      <c r="Q415" s="216">
        <v>0</v>
      </c>
      <c r="R415" s="216">
        <f>Q415*H415</f>
        <v>0</v>
      </c>
      <c r="S415" s="216">
        <v>2.5</v>
      </c>
      <c r="T415" s="217">
        <f>S415*H415</f>
        <v>16.050000000000001</v>
      </c>
      <c r="U415" s="41"/>
      <c r="V415" s="41"/>
      <c r="W415" s="41"/>
      <c r="X415" s="41"/>
      <c r="Y415" s="41"/>
      <c r="Z415" s="41"/>
      <c r="AA415" s="41"/>
      <c r="AB415" s="41"/>
      <c r="AC415" s="41"/>
      <c r="AD415" s="41"/>
      <c r="AE415" s="41"/>
      <c r="AR415" s="218" t="s">
        <v>171</v>
      </c>
      <c r="AT415" s="218" t="s">
        <v>166</v>
      </c>
      <c r="AU415" s="218" t="s">
        <v>86</v>
      </c>
      <c r="AY415" s="19" t="s">
        <v>164</v>
      </c>
      <c r="BE415" s="219">
        <f>IF(N415="základní",J415,0)</f>
        <v>0</v>
      </c>
      <c r="BF415" s="219">
        <f>IF(N415="snížená",J415,0)</f>
        <v>0</v>
      </c>
      <c r="BG415" s="219">
        <f>IF(N415="zákl. přenesená",J415,0)</f>
        <v>0</v>
      </c>
      <c r="BH415" s="219">
        <f>IF(N415="sníž. přenesená",J415,0)</f>
        <v>0</v>
      </c>
      <c r="BI415" s="219">
        <f>IF(N415="nulová",J415,0)</f>
        <v>0</v>
      </c>
      <c r="BJ415" s="19" t="s">
        <v>84</v>
      </c>
      <c r="BK415" s="219">
        <f>ROUND(I415*H415,2)</f>
        <v>0</v>
      </c>
      <c r="BL415" s="19" t="s">
        <v>171</v>
      </c>
      <c r="BM415" s="218" t="s">
        <v>714</v>
      </c>
    </row>
    <row r="416" s="2" customFormat="1">
      <c r="A416" s="41"/>
      <c r="B416" s="42"/>
      <c r="C416" s="43"/>
      <c r="D416" s="220" t="s">
        <v>173</v>
      </c>
      <c r="E416" s="43"/>
      <c r="F416" s="221" t="s">
        <v>715</v>
      </c>
      <c r="G416" s="43"/>
      <c r="H416" s="43"/>
      <c r="I416" s="222"/>
      <c r="J416" s="43"/>
      <c r="K416" s="43"/>
      <c r="L416" s="47"/>
      <c r="M416" s="223"/>
      <c r="N416" s="224"/>
      <c r="O416" s="87"/>
      <c r="P416" s="87"/>
      <c r="Q416" s="87"/>
      <c r="R416" s="87"/>
      <c r="S416" s="87"/>
      <c r="T416" s="88"/>
      <c r="U416" s="41"/>
      <c r="V416" s="41"/>
      <c r="W416" s="41"/>
      <c r="X416" s="41"/>
      <c r="Y416" s="41"/>
      <c r="Z416" s="41"/>
      <c r="AA416" s="41"/>
      <c r="AB416" s="41"/>
      <c r="AC416" s="41"/>
      <c r="AD416" s="41"/>
      <c r="AE416" s="41"/>
      <c r="AT416" s="19" t="s">
        <v>173</v>
      </c>
      <c r="AU416" s="19" t="s">
        <v>86</v>
      </c>
    </row>
    <row r="417" s="13" customFormat="1">
      <c r="A417" s="13"/>
      <c r="B417" s="225"/>
      <c r="C417" s="226"/>
      <c r="D417" s="227" t="s">
        <v>179</v>
      </c>
      <c r="E417" s="228" t="s">
        <v>32</v>
      </c>
      <c r="F417" s="229" t="s">
        <v>716</v>
      </c>
      <c r="G417" s="226"/>
      <c r="H417" s="230">
        <v>6.4199999999999999</v>
      </c>
      <c r="I417" s="231"/>
      <c r="J417" s="226"/>
      <c r="K417" s="226"/>
      <c r="L417" s="232"/>
      <c r="M417" s="233"/>
      <c r="N417" s="234"/>
      <c r="O417" s="234"/>
      <c r="P417" s="234"/>
      <c r="Q417" s="234"/>
      <c r="R417" s="234"/>
      <c r="S417" s="234"/>
      <c r="T417" s="235"/>
      <c r="U417" s="13"/>
      <c r="V417" s="13"/>
      <c r="W417" s="13"/>
      <c r="X417" s="13"/>
      <c r="Y417" s="13"/>
      <c r="Z417" s="13"/>
      <c r="AA417" s="13"/>
      <c r="AB417" s="13"/>
      <c r="AC417" s="13"/>
      <c r="AD417" s="13"/>
      <c r="AE417" s="13"/>
      <c r="AT417" s="236" t="s">
        <v>179</v>
      </c>
      <c r="AU417" s="236" t="s">
        <v>86</v>
      </c>
      <c r="AV417" s="13" t="s">
        <v>86</v>
      </c>
      <c r="AW417" s="13" t="s">
        <v>38</v>
      </c>
      <c r="AX417" s="13" t="s">
        <v>84</v>
      </c>
      <c r="AY417" s="236" t="s">
        <v>164</v>
      </c>
    </row>
    <row r="418" s="2" customFormat="1" ht="60" customHeight="1">
      <c r="A418" s="41"/>
      <c r="B418" s="42"/>
      <c r="C418" s="207" t="s">
        <v>717</v>
      </c>
      <c r="D418" s="207" t="s">
        <v>166</v>
      </c>
      <c r="E418" s="208" t="s">
        <v>718</v>
      </c>
      <c r="F418" s="209" t="s">
        <v>719</v>
      </c>
      <c r="G418" s="210" t="s">
        <v>335</v>
      </c>
      <c r="H418" s="211">
        <v>4</v>
      </c>
      <c r="I418" s="212"/>
      <c r="J418" s="213">
        <f>ROUND(I418*H418,2)</f>
        <v>0</v>
      </c>
      <c r="K418" s="209" t="s">
        <v>170</v>
      </c>
      <c r="L418" s="47"/>
      <c r="M418" s="214" t="s">
        <v>32</v>
      </c>
      <c r="N418" s="215" t="s">
        <v>47</v>
      </c>
      <c r="O418" s="87"/>
      <c r="P418" s="216">
        <f>O418*H418</f>
        <v>0</v>
      </c>
      <c r="Q418" s="216">
        <v>0</v>
      </c>
      <c r="R418" s="216">
        <f>Q418*H418</f>
        <v>0</v>
      </c>
      <c r="S418" s="216">
        <v>0.012</v>
      </c>
      <c r="T418" s="217">
        <f>S418*H418</f>
        <v>0.048000000000000001</v>
      </c>
      <c r="U418" s="41"/>
      <c r="V418" s="41"/>
      <c r="W418" s="41"/>
      <c r="X418" s="41"/>
      <c r="Y418" s="41"/>
      <c r="Z418" s="41"/>
      <c r="AA418" s="41"/>
      <c r="AB418" s="41"/>
      <c r="AC418" s="41"/>
      <c r="AD418" s="41"/>
      <c r="AE418" s="41"/>
      <c r="AR418" s="218" t="s">
        <v>171</v>
      </c>
      <c r="AT418" s="218" t="s">
        <v>166</v>
      </c>
      <c r="AU418" s="218" t="s">
        <v>86</v>
      </c>
      <c r="AY418" s="19" t="s">
        <v>164</v>
      </c>
      <c r="BE418" s="219">
        <f>IF(N418="základní",J418,0)</f>
        <v>0</v>
      </c>
      <c r="BF418" s="219">
        <f>IF(N418="snížená",J418,0)</f>
        <v>0</v>
      </c>
      <c r="BG418" s="219">
        <f>IF(N418="zákl. přenesená",J418,0)</f>
        <v>0</v>
      </c>
      <c r="BH418" s="219">
        <f>IF(N418="sníž. přenesená",J418,0)</f>
        <v>0</v>
      </c>
      <c r="BI418" s="219">
        <f>IF(N418="nulová",J418,0)</f>
        <v>0</v>
      </c>
      <c r="BJ418" s="19" t="s">
        <v>84</v>
      </c>
      <c r="BK418" s="219">
        <f>ROUND(I418*H418,2)</f>
        <v>0</v>
      </c>
      <c r="BL418" s="19" t="s">
        <v>171</v>
      </c>
      <c r="BM418" s="218" t="s">
        <v>720</v>
      </c>
    </row>
    <row r="419" s="2" customFormat="1">
      <c r="A419" s="41"/>
      <c r="B419" s="42"/>
      <c r="C419" s="43"/>
      <c r="D419" s="220" t="s">
        <v>173</v>
      </c>
      <c r="E419" s="43"/>
      <c r="F419" s="221" t="s">
        <v>721</v>
      </c>
      <c r="G419" s="43"/>
      <c r="H419" s="43"/>
      <c r="I419" s="222"/>
      <c r="J419" s="43"/>
      <c r="K419" s="43"/>
      <c r="L419" s="47"/>
      <c r="M419" s="223"/>
      <c r="N419" s="224"/>
      <c r="O419" s="87"/>
      <c r="P419" s="87"/>
      <c r="Q419" s="87"/>
      <c r="R419" s="87"/>
      <c r="S419" s="87"/>
      <c r="T419" s="88"/>
      <c r="U419" s="41"/>
      <c r="V419" s="41"/>
      <c r="W419" s="41"/>
      <c r="X419" s="41"/>
      <c r="Y419" s="41"/>
      <c r="Z419" s="41"/>
      <c r="AA419" s="41"/>
      <c r="AB419" s="41"/>
      <c r="AC419" s="41"/>
      <c r="AD419" s="41"/>
      <c r="AE419" s="41"/>
      <c r="AT419" s="19" t="s">
        <v>173</v>
      </c>
      <c r="AU419" s="19" t="s">
        <v>86</v>
      </c>
    </row>
    <row r="420" s="15" customFormat="1">
      <c r="A420" s="15"/>
      <c r="B420" s="248"/>
      <c r="C420" s="249"/>
      <c r="D420" s="227" t="s">
        <v>179</v>
      </c>
      <c r="E420" s="250" t="s">
        <v>32</v>
      </c>
      <c r="F420" s="251" t="s">
        <v>722</v>
      </c>
      <c r="G420" s="249"/>
      <c r="H420" s="250" t="s">
        <v>32</v>
      </c>
      <c r="I420" s="252"/>
      <c r="J420" s="249"/>
      <c r="K420" s="249"/>
      <c r="L420" s="253"/>
      <c r="M420" s="254"/>
      <c r="N420" s="255"/>
      <c r="O420" s="255"/>
      <c r="P420" s="255"/>
      <c r="Q420" s="255"/>
      <c r="R420" s="255"/>
      <c r="S420" s="255"/>
      <c r="T420" s="256"/>
      <c r="U420" s="15"/>
      <c r="V420" s="15"/>
      <c r="W420" s="15"/>
      <c r="X420" s="15"/>
      <c r="Y420" s="15"/>
      <c r="Z420" s="15"/>
      <c r="AA420" s="15"/>
      <c r="AB420" s="15"/>
      <c r="AC420" s="15"/>
      <c r="AD420" s="15"/>
      <c r="AE420" s="15"/>
      <c r="AT420" s="257" t="s">
        <v>179</v>
      </c>
      <c r="AU420" s="257" t="s">
        <v>86</v>
      </c>
      <c r="AV420" s="15" t="s">
        <v>84</v>
      </c>
      <c r="AW420" s="15" t="s">
        <v>38</v>
      </c>
      <c r="AX420" s="15" t="s">
        <v>76</v>
      </c>
      <c r="AY420" s="257" t="s">
        <v>164</v>
      </c>
    </row>
    <row r="421" s="13" customFormat="1">
      <c r="A421" s="13"/>
      <c r="B421" s="225"/>
      <c r="C421" s="226"/>
      <c r="D421" s="227" t="s">
        <v>179</v>
      </c>
      <c r="E421" s="228" t="s">
        <v>32</v>
      </c>
      <c r="F421" s="229" t="s">
        <v>171</v>
      </c>
      <c r="G421" s="226"/>
      <c r="H421" s="230">
        <v>4</v>
      </c>
      <c r="I421" s="231"/>
      <c r="J421" s="226"/>
      <c r="K421" s="226"/>
      <c r="L421" s="232"/>
      <c r="M421" s="233"/>
      <c r="N421" s="234"/>
      <c r="O421" s="234"/>
      <c r="P421" s="234"/>
      <c r="Q421" s="234"/>
      <c r="R421" s="234"/>
      <c r="S421" s="234"/>
      <c r="T421" s="235"/>
      <c r="U421" s="13"/>
      <c r="V421" s="13"/>
      <c r="W421" s="13"/>
      <c r="X421" s="13"/>
      <c r="Y421" s="13"/>
      <c r="Z421" s="13"/>
      <c r="AA421" s="13"/>
      <c r="AB421" s="13"/>
      <c r="AC421" s="13"/>
      <c r="AD421" s="13"/>
      <c r="AE421" s="13"/>
      <c r="AT421" s="236" t="s">
        <v>179</v>
      </c>
      <c r="AU421" s="236" t="s">
        <v>86</v>
      </c>
      <c r="AV421" s="13" t="s">
        <v>86</v>
      </c>
      <c r="AW421" s="13" t="s">
        <v>38</v>
      </c>
      <c r="AX421" s="13" t="s">
        <v>84</v>
      </c>
      <c r="AY421" s="236" t="s">
        <v>164</v>
      </c>
    </row>
    <row r="422" s="2" customFormat="1" ht="48" customHeight="1">
      <c r="A422" s="41"/>
      <c r="B422" s="42"/>
      <c r="C422" s="207" t="s">
        <v>723</v>
      </c>
      <c r="D422" s="207" t="s">
        <v>166</v>
      </c>
      <c r="E422" s="208" t="s">
        <v>724</v>
      </c>
      <c r="F422" s="209" t="s">
        <v>725</v>
      </c>
      <c r="G422" s="210" t="s">
        <v>335</v>
      </c>
      <c r="H422" s="211">
        <v>2</v>
      </c>
      <c r="I422" s="212"/>
      <c r="J422" s="213">
        <f>ROUND(I422*H422,2)</f>
        <v>0</v>
      </c>
      <c r="K422" s="209" t="s">
        <v>170</v>
      </c>
      <c r="L422" s="47"/>
      <c r="M422" s="214" t="s">
        <v>32</v>
      </c>
      <c r="N422" s="215" t="s">
        <v>47</v>
      </c>
      <c r="O422" s="87"/>
      <c r="P422" s="216">
        <f>O422*H422</f>
        <v>0</v>
      </c>
      <c r="Q422" s="216">
        <v>0</v>
      </c>
      <c r="R422" s="216">
        <f>Q422*H422</f>
        <v>0</v>
      </c>
      <c r="S422" s="216">
        <v>0.074999999999999997</v>
      </c>
      <c r="T422" s="217">
        <f>S422*H422</f>
        <v>0.14999999999999999</v>
      </c>
      <c r="U422" s="41"/>
      <c r="V422" s="41"/>
      <c r="W422" s="41"/>
      <c r="X422" s="41"/>
      <c r="Y422" s="41"/>
      <c r="Z422" s="41"/>
      <c r="AA422" s="41"/>
      <c r="AB422" s="41"/>
      <c r="AC422" s="41"/>
      <c r="AD422" s="41"/>
      <c r="AE422" s="41"/>
      <c r="AR422" s="218" t="s">
        <v>171</v>
      </c>
      <c r="AT422" s="218" t="s">
        <v>166</v>
      </c>
      <c r="AU422" s="218" t="s">
        <v>86</v>
      </c>
      <c r="AY422" s="19" t="s">
        <v>164</v>
      </c>
      <c r="BE422" s="219">
        <f>IF(N422="základní",J422,0)</f>
        <v>0</v>
      </c>
      <c r="BF422" s="219">
        <f>IF(N422="snížená",J422,0)</f>
        <v>0</v>
      </c>
      <c r="BG422" s="219">
        <f>IF(N422="zákl. přenesená",J422,0)</f>
        <v>0</v>
      </c>
      <c r="BH422" s="219">
        <f>IF(N422="sníž. přenesená",J422,0)</f>
        <v>0</v>
      </c>
      <c r="BI422" s="219">
        <f>IF(N422="nulová",J422,0)</f>
        <v>0</v>
      </c>
      <c r="BJ422" s="19" t="s">
        <v>84</v>
      </c>
      <c r="BK422" s="219">
        <f>ROUND(I422*H422,2)</f>
        <v>0</v>
      </c>
      <c r="BL422" s="19" t="s">
        <v>171</v>
      </c>
      <c r="BM422" s="218" t="s">
        <v>726</v>
      </c>
    </row>
    <row r="423" s="2" customFormat="1">
      <c r="A423" s="41"/>
      <c r="B423" s="42"/>
      <c r="C423" s="43"/>
      <c r="D423" s="220" t="s">
        <v>173</v>
      </c>
      <c r="E423" s="43"/>
      <c r="F423" s="221" t="s">
        <v>727</v>
      </c>
      <c r="G423" s="43"/>
      <c r="H423" s="43"/>
      <c r="I423" s="222"/>
      <c r="J423" s="43"/>
      <c r="K423" s="43"/>
      <c r="L423" s="47"/>
      <c r="M423" s="223"/>
      <c r="N423" s="224"/>
      <c r="O423" s="87"/>
      <c r="P423" s="87"/>
      <c r="Q423" s="87"/>
      <c r="R423" s="87"/>
      <c r="S423" s="87"/>
      <c r="T423" s="88"/>
      <c r="U423" s="41"/>
      <c r="V423" s="41"/>
      <c r="W423" s="41"/>
      <c r="X423" s="41"/>
      <c r="Y423" s="41"/>
      <c r="Z423" s="41"/>
      <c r="AA423" s="41"/>
      <c r="AB423" s="41"/>
      <c r="AC423" s="41"/>
      <c r="AD423" s="41"/>
      <c r="AE423" s="41"/>
      <c r="AT423" s="19" t="s">
        <v>173</v>
      </c>
      <c r="AU423" s="19" t="s">
        <v>86</v>
      </c>
    </row>
    <row r="424" s="13" customFormat="1">
      <c r="A424" s="13"/>
      <c r="B424" s="225"/>
      <c r="C424" s="226"/>
      <c r="D424" s="227" t="s">
        <v>179</v>
      </c>
      <c r="E424" s="228" t="s">
        <v>32</v>
      </c>
      <c r="F424" s="229" t="s">
        <v>728</v>
      </c>
      <c r="G424" s="226"/>
      <c r="H424" s="230">
        <v>2</v>
      </c>
      <c r="I424" s="231"/>
      <c r="J424" s="226"/>
      <c r="K424" s="226"/>
      <c r="L424" s="232"/>
      <c r="M424" s="233"/>
      <c r="N424" s="234"/>
      <c r="O424" s="234"/>
      <c r="P424" s="234"/>
      <c r="Q424" s="234"/>
      <c r="R424" s="234"/>
      <c r="S424" s="234"/>
      <c r="T424" s="235"/>
      <c r="U424" s="13"/>
      <c r="V424" s="13"/>
      <c r="W424" s="13"/>
      <c r="X424" s="13"/>
      <c r="Y424" s="13"/>
      <c r="Z424" s="13"/>
      <c r="AA424" s="13"/>
      <c r="AB424" s="13"/>
      <c r="AC424" s="13"/>
      <c r="AD424" s="13"/>
      <c r="AE424" s="13"/>
      <c r="AT424" s="236" t="s">
        <v>179</v>
      </c>
      <c r="AU424" s="236" t="s">
        <v>86</v>
      </c>
      <c r="AV424" s="13" t="s">
        <v>86</v>
      </c>
      <c r="AW424" s="13" t="s">
        <v>38</v>
      </c>
      <c r="AX424" s="13" t="s">
        <v>84</v>
      </c>
      <c r="AY424" s="236" t="s">
        <v>164</v>
      </c>
    </row>
    <row r="425" s="2" customFormat="1" ht="48" customHeight="1">
      <c r="A425" s="41"/>
      <c r="B425" s="42"/>
      <c r="C425" s="207" t="s">
        <v>729</v>
      </c>
      <c r="D425" s="207" t="s">
        <v>166</v>
      </c>
      <c r="E425" s="208" t="s">
        <v>730</v>
      </c>
      <c r="F425" s="209" t="s">
        <v>731</v>
      </c>
      <c r="G425" s="210" t="s">
        <v>345</v>
      </c>
      <c r="H425" s="211">
        <v>16</v>
      </c>
      <c r="I425" s="212"/>
      <c r="J425" s="213">
        <f>ROUND(I425*H425,2)</f>
        <v>0</v>
      </c>
      <c r="K425" s="209" t="s">
        <v>170</v>
      </c>
      <c r="L425" s="47"/>
      <c r="M425" s="214" t="s">
        <v>32</v>
      </c>
      <c r="N425" s="215" t="s">
        <v>47</v>
      </c>
      <c r="O425" s="87"/>
      <c r="P425" s="216">
        <f>O425*H425</f>
        <v>0</v>
      </c>
      <c r="Q425" s="216">
        <v>0.045589999999999999</v>
      </c>
      <c r="R425" s="216">
        <f>Q425*H425</f>
        <v>0.72943999999999998</v>
      </c>
      <c r="S425" s="216">
        <v>0</v>
      </c>
      <c r="T425" s="217">
        <f>S425*H425</f>
        <v>0</v>
      </c>
      <c r="U425" s="41"/>
      <c r="V425" s="41"/>
      <c r="W425" s="41"/>
      <c r="X425" s="41"/>
      <c r="Y425" s="41"/>
      <c r="Z425" s="41"/>
      <c r="AA425" s="41"/>
      <c r="AB425" s="41"/>
      <c r="AC425" s="41"/>
      <c r="AD425" s="41"/>
      <c r="AE425" s="41"/>
      <c r="AR425" s="218" t="s">
        <v>171</v>
      </c>
      <c r="AT425" s="218" t="s">
        <v>166</v>
      </c>
      <c r="AU425" s="218" t="s">
        <v>86</v>
      </c>
      <c r="AY425" s="19" t="s">
        <v>164</v>
      </c>
      <c r="BE425" s="219">
        <f>IF(N425="základní",J425,0)</f>
        <v>0</v>
      </c>
      <c r="BF425" s="219">
        <f>IF(N425="snížená",J425,0)</f>
        <v>0</v>
      </c>
      <c r="BG425" s="219">
        <f>IF(N425="zákl. přenesená",J425,0)</f>
        <v>0</v>
      </c>
      <c r="BH425" s="219">
        <f>IF(N425="sníž. přenesená",J425,0)</f>
        <v>0</v>
      </c>
      <c r="BI425" s="219">
        <f>IF(N425="nulová",J425,0)</f>
        <v>0</v>
      </c>
      <c r="BJ425" s="19" t="s">
        <v>84</v>
      </c>
      <c r="BK425" s="219">
        <f>ROUND(I425*H425,2)</f>
        <v>0</v>
      </c>
      <c r="BL425" s="19" t="s">
        <v>171</v>
      </c>
      <c r="BM425" s="218" t="s">
        <v>732</v>
      </c>
    </row>
    <row r="426" s="2" customFormat="1">
      <c r="A426" s="41"/>
      <c r="B426" s="42"/>
      <c r="C426" s="43"/>
      <c r="D426" s="220" t="s">
        <v>173</v>
      </c>
      <c r="E426" s="43"/>
      <c r="F426" s="221" t="s">
        <v>733</v>
      </c>
      <c r="G426" s="43"/>
      <c r="H426" s="43"/>
      <c r="I426" s="222"/>
      <c r="J426" s="43"/>
      <c r="K426" s="43"/>
      <c r="L426" s="47"/>
      <c r="M426" s="223"/>
      <c r="N426" s="224"/>
      <c r="O426" s="87"/>
      <c r="P426" s="87"/>
      <c r="Q426" s="87"/>
      <c r="R426" s="87"/>
      <c r="S426" s="87"/>
      <c r="T426" s="88"/>
      <c r="U426" s="41"/>
      <c r="V426" s="41"/>
      <c r="W426" s="41"/>
      <c r="X426" s="41"/>
      <c r="Y426" s="41"/>
      <c r="Z426" s="41"/>
      <c r="AA426" s="41"/>
      <c r="AB426" s="41"/>
      <c r="AC426" s="41"/>
      <c r="AD426" s="41"/>
      <c r="AE426" s="41"/>
      <c r="AT426" s="19" t="s">
        <v>173</v>
      </c>
      <c r="AU426" s="19" t="s">
        <v>86</v>
      </c>
    </row>
    <row r="427" s="13" customFormat="1">
      <c r="A427" s="13"/>
      <c r="B427" s="225"/>
      <c r="C427" s="226"/>
      <c r="D427" s="227" t="s">
        <v>179</v>
      </c>
      <c r="E427" s="228" t="s">
        <v>32</v>
      </c>
      <c r="F427" s="229" t="s">
        <v>734</v>
      </c>
      <c r="G427" s="226"/>
      <c r="H427" s="230">
        <v>16</v>
      </c>
      <c r="I427" s="231"/>
      <c r="J427" s="226"/>
      <c r="K427" s="226"/>
      <c r="L427" s="232"/>
      <c r="M427" s="233"/>
      <c r="N427" s="234"/>
      <c r="O427" s="234"/>
      <c r="P427" s="234"/>
      <c r="Q427" s="234"/>
      <c r="R427" s="234"/>
      <c r="S427" s="234"/>
      <c r="T427" s="235"/>
      <c r="U427" s="13"/>
      <c r="V427" s="13"/>
      <c r="W427" s="13"/>
      <c r="X427" s="13"/>
      <c r="Y427" s="13"/>
      <c r="Z427" s="13"/>
      <c r="AA427" s="13"/>
      <c r="AB427" s="13"/>
      <c r="AC427" s="13"/>
      <c r="AD427" s="13"/>
      <c r="AE427" s="13"/>
      <c r="AT427" s="236" t="s">
        <v>179</v>
      </c>
      <c r="AU427" s="236" t="s">
        <v>86</v>
      </c>
      <c r="AV427" s="13" t="s">
        <v>86</v>
      </c>
      <c r="AW427" s="13" t="s">
        <v>38</v>
      </c>
      <c r="AX427" s="13" t="s">
        <v>84</v>
      </c>
      <c r="AY427" s="236" t="s">
        <v>164</v>
      </c>
    </row>
    <row r="428" s="2" customFormat="1" ht="48" customHeight="1">
      <c r="A428" s="41"/>
      <c r="B428" s="42"/>
      <c r="C428" s="207" t="s">
        <v>735</v>
      </c>
      <c r="D428" s="207" t="s">
        <v>166</v>
      </c>
      <c r="E428" s="208" t="s">
        <v>736</v>
      </c>
      <c r="F428" s="209" t="s">
        <v>737</v>
      </c>
      <c r="G428" s="210" t="s">
        <v>345</v>
      </c>
      <c r="H428" s="211">
        <v>1.28</v>
      </c>
      <c r="I428" s="212"/>
      <c r="J428" s="213">
        <f>ROUND(I428*H428,2)</f>
        <v>0</v>
      </c>
      <c r="K428" s="209" t="s">
        <v>170</v>
      </c>
      <c r="L428" s="47"/>
      <c r="M428" s="214" t="s">
        <v>32</v>
      </c>
      <c r="N428" s="215" t="s">
        <v>47</v>
      </c>
      <c r="O428" s="87"/>
      <c r="P428" s="216">
        <f>O428*H428</f>
        <v>0</v>
      </c>
      <c r="Q428" s="216">
        <v>0.0010499999999999999</v>
      </c>
      <c r="R428" s="216">
        <f>Q428*H428</f>
        <v>0.0013439999999999999</v>
      </c>
      <c r="S428" s="216">
        <v>0.0061999999999999998</v>
      </c>
      <c r="T428" s="217">
        <f>S428*H428</f>
        <v>0.0079360000000000003</v>
      </c>
      <c r="U428" s="41"/>
      <c r="V428" s="41"/>
      <c r="W428" s="41"/>
      <c r="X428" s="41"/>
      <c r="Y428" s="41"/>
      <c r="Z428" s="41"/>
      <c r="AA428" s="41"/>
      <c r="AB428" s="41"/>
      <c r="AC428" s="41"/>
      <c r="AD428" s="41"/>
      <c r="AE428" s="41"/>
      <c r="AR428" s="218" t="s">
        <v>171</v>
      </c>
      <c r="AT428" s="218" t="s">
        <v>166</v>
      </c>
      <c r="AU428" s="218" t="s">
        <v>86</v>
      </c>
      <c r="AY428" s="19" t="s">
        <v>164</v>
      </c>
      <c r="BE428" s="219">
        <f>IF(N428="základní",J428,0)</f>
        <v>0</v>
      </c>
      <c r="BF428" s="219">
        <f>IF(N428="snížená",J428,0)</f>
        <v>0</v>
      </c>
      <c r="BG428" s="219">
        <f>IF(N428="zákl. přenesená",J428,0)</f>
        <v>0</v>
      </c>
      <c r="BH428" s="219">
        <f>IF(N428="sníž. přenesená",J428,0)</f>
        <v>0</v>
      </c>
      <c r="BI428" s="219">
        <f>IF(N428="nulová",J428,0)</f>
        <v>0</v>
      </c>
      <c r="BJ428" s="19" t="s">
        <v>84</v>
      </c>
      <c r="BK428" s="219">
        <f>ROUND(I428*H428,2)</f>
        <v>0</v>
      </c>
      <c r="BL428" s="19" t="s">
        <v>171</v>
      </c>
      <c r="BM428" s="218" t="s">
        <v>738</v>
      </c>
    </row>
    <row r="429" s="2" customFormat="1">
      <c r="A429" s="41"/>
      <c r="B429" s="42"/>
      <c r="C429" s="43"/>
      <c r="D429" s="220" t="s">
        <v>173</v>
      </c>
      <c r="E429" s="43"/>
      <c r="F429" s="221" t="s">
        <v>739</v>
      </c>
      <c r="G429" s="43"/>
      <c r="H429" s="43"/>
      <c r="I429" s="222"/>
      <c r="J429" s="43"/>
      <c r="K429" s="43"/>
      <c r="L429" s="47"/>
      <c r="M429" s="223"/>
      <c r="N429" s="224"/>
      <c r="O429" s="87"/>
      <c r="P429" s="87"/>
      <c r="Q429" s="87"/>
      <c r="R429" s="87"/>
      <c r="S429" s="87"/>
      <c r="T429" s="88"/>
      <c r="U429" s="41"/>
      <c r="V429" s="41"/>
      <c r="W429" s="41"/>
      <c r="X429" s="41"/>
      <c r="Y429" s="41"/>
      <c r="Z429" s="41"/>
      <c r="AA429" s="41"/>
      <c r="AB429" s="41"/>
      <c r="AC429" s="41"/>
      <c r="AD429" s="41"/>
      <c r="AE429" s="41"/>
      <c r="AT429" s="19" t="s">
        <v>173</v>
      </c>
      <c r="AU429" s="19" t="s">
        <v>86</v>
      </c>
    </row>
    <row r="430" s="13" customFormat="1">
      <c r="A430" s="13"/>
      <c r="B430" s="225"/>
      <c r="C430" s="226"/>
      <c r="D430" s="227" t="s">
        <v>179</v>
      </c>
      <c r="E430" s="228" t="s">
        <v>32</v>
      </c>
      <c r="F430" s="229" t="s">
        <v>740</v>
      </c>
      <c r="G430" s="226"/>
      <c r="H430" s="230">
        <v>1.28</v>
      </c>
      <c r="I430" s="231"/>
      <c r="J430" s="226"/>
      <c r="K430" s="226"/>
      <c r="L430" s="232"/>
      <c r="M430" s="233"/>
      <c r="N430" s="234"/>
      <c r="O430" s="234"/>
      <c r="P430" s="234"/>
      <c r="Q430" s="234"/>
      <c r="R430" s="234"/>
      <c r="S430" s="234"/>
      <c r="T430" s="235"/>
      <c r="U430" s="13"/>
      <c r="V430" s="13"/>
      <c r="W430" s="13"/>
      <c r="X430" s="13"/>
      <c r="Y430" s="13"/>
      <c r="Z430" s="13"/>
      <c r="AA430" s="13"/>
      <c r="AB430" s="13"/>
      <c r="AC430" s="13"/>
      <c r="AD430" s="13"/>
      <c r="AE430" s="13"/>
      <c r="AT430" s="236" t="s">
        <v>179</v>
      </c>
      <c r="AU430" s="236" t="s">
        <v>86</v>
      </c>
      <c r="AV430" s="13" t="s">
        <v>86</v>
      </c>
      <c r="AW430" s="13" t="s">
        <v>38</v>
      </c>
      <c r="AX430" s="13" t="s">
        <v>84</v>
      </c>
      <c r="AY430" s="236" t="s">
        <v>164</v>
      </c>
    </row>
    <row r="431" s="2" customFormat="1" ht="48" customHeight="1">
      <c r="A431" s="41"/>
      <c r="B431" s="42"/>
      <c r="C431" s="207" t="s">
        <v>741</v>
      </c>
      <c r="D431" s="207" t="s">
        <v>166</v>
      </c>
      <c r="E431" s="208" t="s">
        <v>742</v>
      </c>
      <c r="F431" s="209" t="s">
        <v>743</v>
      </c>
      <c r="G431" s="210" t="s">
        <v>345</v>
      </c>
      <c r="H431" s="211">
        <v>2.3999999999999999</v>
      </c>
      <c r="I431" s="212"/>
      <c r="J431" s="213">
        <f>ROUND(I431*H431,2)</f>
        <v>0</v>
      </c>
      <c r="K431" s="209" t="s">
        <v>170</v>
      </c>
      <c r="L431" s="47"/>
      <c r="M431" s="214" t="s">
        <v>32</v>
      </c>
      <c r="N431" s="215" t="s">
        <v>47</v>
      </c>
      <c r="O431" s="87"/>
      <c r="P431" s="216">
        <f>O431*H431</f>
        <v>0</v>
      </c>
      <c r="Q431" s="216">
        <v>0.00020000000000000001</v>
      </c>
      <c r="R431" s="216">
        <f>Q431*H431</f>
        <v>0.00048000000000000001</v>
      </c>
      <c r="S431" s="216">
        <v>0</v>
      </c>
      <c r="T431" s="217">
        <f>S431*H431</f>
        <v>0</v>
      </c>
      <c r="U431" s="41"/>
      <c r="V431" s="41"/>
      <c r="W431" s="41"/>
      <c r="X431" s="41"/>
      <c r="Y431" s="41"/>
      <c r="Z431" s="41"/>
      <c r="AA431" s="41"/>
      <c r="AB431" s="41"/>
      <c r="AC431" s="41"/>
      <c r="AD431" s="41"/>
      <c r="AE431" s="41"/>
      <c r="AR431" s="218" t="s">
        <v>171</v>
      </c>
      <c r="AT431" s="218" t="s">
        <v>166</v>
      </c>
      <c r="AU431" s="218" t="s">
        <v>86</v>
      </c>
      <c r="AY431" s="19" t="s">
        <v>164</v>
      </c>
      <c r="BE431" s="219">
        <f>IF(N431="základní",J431,0)</f>
        <v>0</v>
      </c>
      <c r="BF431" s="219">
        <f>IF(N431="snížená",J431,0)</f>
        <v>0</v>
      </c>
      <c r="BG431" s="219">
        <f>IF(N431="zákl. přenesená",J431,0)</f>
        <v>0</v>
      </c>
      <c r="BH431" s="219">
        <f>IF(N431="sníž. přenesená",J431,0)</f>
        <v>0</v>
      </c>
      <c r="BI431" s="219">
        <f>IF(N431="nulová",J431,0)</f>
        <v>0</v>
      </c>
      <c r="BJ431" s="19" t="s">
        <v>84</v>
      </c>
      <c r="BK431" s="219">
        <f>ROUND(I431*H431,2)</f>
        <v>0</v>
      </c>
      <c r="BL431" s="19" t="s">
        <v>171</v>
      </c>
      <c r="BM431" s="218" t="s">
        <v>744</v>
      </c>
    </row>
    <row r="432" s="2" customFormat="1">
      <c r="A432" s="41"/>
      <c r="B432" s="42"/>
      <c r="C432" s="43"/>
      <c r="D432" s="220" t="s">
        <v>173</v>
      </c>
      <c r="E432" s="43"/>
      <c r="F432" s="221" t="s">
        <v>745</v>
      </c>
      <c r="G432" s="43"/>
      <c r="H432" s="43"/>
      <c r="I432" s="222"/>
      <c r="J432" s="43"/>
      <c r="K432" s="43"/>
      <c r="L432" s="47"/>
      <c r="M432" s="223"/>
      <c r="N432" s="224"/>
      <c r="O432" s="87"/>
      <c r="P432" s="87"/>
      <c r="Q432" s="87"/>
      <c r="R432" s="87"/>
      <c r="S432" s="87"/>
      <c r="T432" s="88"/>
      <c r="U432" s="41"/>
      <c r="V432" s="41"/>
      <c r="W432" s="41"/>
      <c r="X432" s="41"/>
      <c r="Y432" s="41"/>
      <c r="Z432" s="41"/>
      <c r="AA432" s="41"/>
      <c r="AB432" s="41"/>
      <c r="AC432" s="41"/>
      <c r="AD432" s="41"/>
      <c r="AE432" s="41"/>
      <c r="AT432" s="19" t="s">
        <v>173</v>
      </c>
      <c r="AU432" s="19" t="s">
        <v>86</v>
      </c>
    </row>
    <row r="433" s="13" customFormat="1">
      <c r="A433" s="13"/>
      <c r="B433" s="225"/>
      <c r="C433" s="226"/>
      <c r="D433" s="227" t="s">
        <v>179</v>
      </c>
      <c r="E433" s="228" t="s">
        <v>32</v>
      </c>
      <c r="F433" s="229" t="s">
        <v>746</v>
      </c>
      <c r="G433" s="226"/>
      <c r="H433" s="230">
        <v>2.3999999999999999</v>
      </c>
      <c r="I433" s="231"/>
      <c r="J433" s="226"/>
      <c r="K433" s="226"/>
      <c r="L433" s="232"/>
      <c r="M433" s="233"/>
      <c r="N433" s="234"/>
      <c r="O433" s="234"/>
      <c r="P433" s="234"/>
      <c r="Q433" s="234"/>
      <c r="R433" s="234"/>
      <c r="S433" s="234"/>
      <c r="T433" s="235"/>
      <c r="U433" s="13"/>
      <c r="V433" s="13"/>
      <c r="W433" s="13"/>
      <c r="X433" s="13"/>
      <c r="Y433" s="13"/>
      <c r="Z433" s="13"/>
      <c r="AA433" s="13"/>
      <c r="AB433" s="13"/>
      <c r="AC433" s="13"/>
      <c r="AD433" s="13"/>
      <c r="AE433" s="13"/>
      <c r="AT433" s="236" t="s">
        <v>179</v>
      </c>
      <c r="AU433" s="236" t="s">
        <v>86</v>
      </c>
      <c r="AV433" s="13" t="s">
        <v>86</v>
      </c>
      <c r="AW433" s="13" t="s">
        <v>38</v>
      </c>
      <c r="AX433" s="13" t="s">
        <v>84</v>
      </c>
      <c r="AY433" s="236" t="s">
        <v>164</v>
      </c>
    </row>
    <row r="434" s="2" customFormat="1" ht="40.8" customHeight="1">
      <c r="A434" s="41"/>
      <c r="B434" s="42"/>
      <c r="C434" s="207" t="s">
        <v>747</v>
      </c>
      <c r="D434" s="207" t="s">
        <v>166</v>
      </c>
      <c r="E434" s="208" t="s">
        <v>748</v>
      </c>
      <c r="F434" s="209" t="s">
        <v>749</v>
      </c>
      <c r="G434" s="210" t="s">
        <v>169</v>
      </c>
      <c r="H434" s="211">
        <v>4</v>
      </c>
      <c r="I434" s="212"/>
      <c r="J434" s="213">
        <f>ROUND(I434*H434,2)</f>
        <v>0</v>
      </c>
      <c r="K434" s="209" t="s">
        <v>170</v>
      </c>
      <c r="L434" s="47"/>
      <c r="M434" s="214" t="s">
        <v>32</v>
      </c>
      <c r="N434" s="215" t="s">
        <v>47</v>
      </c>
      <c r="O434" s="87"/>
      <c r="P434" s="216">
        <f>O434*H434</f>
        <v>0</v>
      </c>
      <c r="Q434" s="216">
        <v>0.0085500000000000003</v>
      </c>
      <c r="R434" s="216">
        <f>Q434*H434</f>
        <v>0.034200000000000001</v>
      </c>
      <c r="S434" s="216">
        <v>0</v>
      </c>
      <c r="T434" s="217">
        <f>S434*H434</f>
        <v>0</v>
      </c>
      <c r="U434" s="41"/>
      <c r="V434" s="41"/>
      <c r="W434" s="41"/>
      <c r="X434" s="41"/>
      <c r="Y434" s="41"/>
      <c r="Z434" s="41"/>
      <c r="AA434" s="41"/>
      <c r="AB434" s="41"/>
      <c r="AC434" s="41"/>
      <c r="AD434" s="41"/>
      <c r="AE434" s="41"/>
      <c r="AR434" s="218" t="s">
        <v>171</v>
      </c>
      <c r="AT434" s="218" t="s">
        <v>166</v>
      </c>
      <c r="AU434" s="218" t="s">
        <v>86</v>
      </c>
      <c r="AY434" s="19" t="s">
        <v>164</v>
      </c>
      <c r="BE434" s="219">
        <f>IF(N434="základní",J434,0)</f>
        <v>0</v>
      </c>
      <c r="BF434" s="219">
        <f>IF(N434="snížená",J434,0)</f>
        <v>0</v>
      </c>
      <c r="BG434" s="219">
        <f>IF(N434="zákl. přenesená",J434,0)</f>
        <v>0</v>
      </c>
      <c r="BH434" s="219">
        <f>IF(N434="sníž. přenesená",J434,0)</f>
        <v>0</v>
      </c>
      <c r="BI434" s="219">
        <f>IF(N434="nulová",J434,0)</f>
        <v>0</v>
      </c>
      <c r="BJ434" s="19" t="s">
        <v>84</v>
      </c>
      <c r="BK434" s="219">
        <f>ROUND(I434*H434,2)</f>
        <v>0</v>
      </c>
      <c r="BL434" s="19" t="s">
        <v>171</v>
      </c>
      <c r="BM434" s="218" t="s">
        <v>750</v>
      </c>
    </row>
    <row r="435" s="2" customFormat="1">
      <c r="A435" s="41"/>
      <c r="B435" s="42"/>
      <c r="C435" s="43"/>
      <c r="D435" s="220" t="s">
        <v>173</v>
      </c>
      <c r="E435" s="43"/>
      <c r="F435" s="221" t="s">
        <v>751</v>
      </c>
      <c r="G435" s="43"/>
      <c r="H435" s="43"/>
      <c r="I435" s="222"/>
      <c r="J435" s="43"/>
      <c r="K435" s="43"/>
      <c r="L435" s="47"/>
      <c r="M435" s="223"/>
      <c r="N435" s="224"/>
      <c r="O435" s="87"/>
      <c r="P435" s="87"/>
      <c r="Q435" s="87"/>
      <c r="R435" s="87"/>
      <c r="S435" s="87"/>
      <c r="T435" s="88"/>
      <c r="U435" s="41"/>
      <c r="V435" s="41"/>
      <c r="W435" s="41"/>
      <c r="X435" s="41"/>
      <c r="Y435" s="41"/>
      <c r="Z435" s="41"/>
      <c r="AA435" s="41"/>
      <c r="AB435" s="41"/>
      <c r="AC435" s="41"/>
      <c r="AD435" s="41"/>
      <c r="AE435" s="41"/>
      <c r="AT435" s="19" t="s">
        <v>173</v>
      </c>
      <c r="AU435" s="19" t="s">
        <v>86</v>
      </c>
    </row>
    <row r="436" s="2" customFormat="1" ht="26.4" customHeight="1">
      <c r="A436" s="41"/>
      <c r="B436" s="42"/>
      <c r="C436" s="207" t="s">
        <v>752</v>
      </c>
      <c r="D436" s="207" t="s">
        <v>166</v>
      </c>
      <c r="E436" s="208" t="s">
        <v>753</v>
      </c>
      <c r="F436" s="209" t="s">
        <v>754</v>
      </c>
      <c r="G436" s="210" t="s">
        <v>185</v>
      </c>
      <c r="H436" s="211">
        <v>5.9199999999999999</v>
      </c>
      <c r="I436" s="212"/>
      <c r="J436" s="213">
        <f>ROUND(I436*H436,2)</f>
        <v>0</v>
      </c>
      <c r="K436" s="209" t="s">
        <v>170</v>
      </c>
      <c r="L436" s="47"/>
      <c r="M436" s="214" t="s">
        <v>32</v>
      </c>
      <c r="N436" s="215" t="s">
        <v>47</v>
      </c>
      <c r="O436" s="87"/>
      <c r="P436" s="216">
        <f>O436*H436</f>
        <v>0</v>
      </c>
      <c r="Q436" s="216">
        <v>0.50375000000000003</v>
      </c>
      <c r="R436" s="216">
        <f>Q436*H436</f>
        <v>2.9822000000000002</v>
      </c>
      <c r="S436" s="216">
        <v>1.95</v>
      </c>
      <c r="T436" s="217">
        <f>S436*H436</f>
        <v>11.544000000000001</v>
      </c>
      <c r="U436" s="41"/>
      <c r="V436" s="41"/>
      <c r="W436" s="41"/>
      <c r="X436" s="41"/>
      <c r="Y436" s="41"/>
      <c r="Z436" s="41"/>
      <c r="AA436" s="41"/>
      <c r="AB436" s="41"/>
      <c r="AC436" s="41"/>
      <c r="AD436" s="41"/>
      <c r="AE436" s="41"/>
      <c r="AR436" s="218" t="s">
        <v>171</v>
      </c>
      <c r="AT436" s="218" t="s">
        <v>166</v>
      </c>
      <c r="AU436" s="218" t="s">
        <v>86</v>
      </c>
      <c r="AY436" s="19" t="s">
        <v>164</v>
      </c>
      <c r="BE436" s="219">
        <f>IF(N436="základní",J436,0)</f>
        <v>0</v>
      </c>
      <c r="BF436" s="219">
        <f>IF(N436="snížená",J436,0)</f>
        <v>0</v>
      </c>
      <c r="BG436" s="219">
        <f>IF(N436="zákl. přenesená",J436,0)</f>
        <v>0</v>
      </c>
      <c r="BH436" s="219">
        <f>IF(N436="sníž. přenesená",J436,0)</f>
        <v>0</v>
      </c>
      <c r="BI436" s="219">
        <f>IF(N436="nulová",J436,0)</f>
        <v>0</v>
      </c>
      <c r="BJ436" s="19" t="s">
        <v>84</v>
      </c>
      <c r="BK436" s="219">
        <f>ROUND(I436*H436,2)</f>
        <v>0</v>
      </c>
      <c r="BL436" s="19" t="s">
        <v>171</v>
      </c>
      <c r="BM436" s="218" t="s">
        <v>755</v>
      </c>
    </row>
    <row r="437" s="2" customFormat="1">
      <c r="A437" s="41"/>
      <c r="B437" s="42"/>
      <c r="C437" s="43"/>
      <c r="D437" s="220" t="s">
        <v>173</v>
      </c>
      <c r="E437" s="43"/>
      <c r="F437" s="221" t="s">
        <v>756</v>
      </c>
      <c r="G437" s="43"/>
      <c r="H437" s="43"/>
      <c r="I437" s="222"/>
      <c r="J437" s="43"/>
      <c r="K437" s="43"/>
      <c r="L437" s="47"/>
      <c r="M437" s="223"/>
      <c r="N437" s="224"/>
      <c r="O437" s="87"/>
      <c r="P437" s="87"/>
      <c r="Q437" s="87"/>
      <c r="R437" s="87"/>
      <c r="S437" s="87"/>
      <c r="T437" s="88"/>
      <c r="U437" s="41"/>
      <c r="V437" s="41"/>
      <c r="W437" s="41"/>
      <c r="X437" s="41"/>
      <c r="Y437" s="41"/>
      <c r="Z437" s="41"/>
      <c r="AA437" s="41"/>
      <c r="AB437" s="41"/>
      <c r="AC437" s="41"/>
      <c r="AD437" s="41"/>
      <c r="AE437" s="41"/>
      <c r="AT437" s="19" t="s">
        <v>173</v>
      </c>
      <c r="AU437" s="19" t="s">
        <v>86</v>
      </c>
    </row>
    <row r="438" s="13" customFormat="1">
      <c r="A438" s="13"/>
      <c r="B438" s="225"/>
      <c r="C438" s="226"/>
      <c r="D438" s="227" t="s">
        <v>179</v>
      </c>
      <c r="E438" s="228" t="s">
        <v>32</v>
      </c>
      <c r="F438" s="229" t="s">
        <v>757</v>
      </c>
      <c r="G438" s="226"/>
      <c r="H438" s="230">
        <v>5.9199999999999999</v>
      </c>
      <c r="I438" s="231"/>
      <c r="J438" s="226"/>
      <c r="K438" s="226"/>
      <c r="L438" s="232"/>
      <c r="M438" s="233"/>
      <c r="N438" s="234"/>
      <c r="O438" s="234"/>
      <c r="P438" s="234"/>
      <c r="Q438" s="234"/>
      <c r="R438" s="234"/>
      <c r="S438" s="234"/>
      <c r="T438" s="235"/>
      <c r="U438" s="13"/>
      <c r="V438" s="13"/>
      <c r="W438" s="13"/>
      <c r="X438" s="13"/>
      <c r="Y438" s="13"/>
      <c r="Z438" s="13"/>
      <c r="AA438" s="13"/>
      <c r="AB438" s="13"/>
      <c r="AC438" s="13"/>
      <c r="AD438" s="13"/>
      <c r="AE438" s="13"/>
      <c r="AT438" s="236" t="s">
        <v>179</v>
      </c>
      <c r="AU438" s="236" t="s">
        <v>86</v>
      </c>
      <c r="AV438" s="13" t="s">
        <v>86</v>
      </c>
      <c r="AW438" s="13" t="s">
        <v>38</v>
      </c>
      <c r="AX438" s="13" t="s">
        <v>84</v>
      </c>
      <c r="AY438" s="236" t="s">
        <v>164</v>
      </c>
    </row>
    <row r="439" s="2" customFormat="1" ht="16.5" customHeight="1">
      <c r="A439" s="41"/>
      <c r="B439" s="42"/>
      <c r="C439" s="258" t="s">
        <v>758</v>
      </c>
      <c r="D439" s="258" t="s">
        <v>237</v>
      </c>
      <c r="E439" s="259" t="s">
        <v>759</v>
      </c>
      <c r="F439" s="260" t="s">
        <v>760</v>
      </c>
      <c r="G439" s="261" t="s">
        <v>335</v>
      </c>
      <c r="H439" s="262">
        <v>1895.8800000000001</v>
      </c>
      <c r="I439" s="263"/>
      <c r="J439" s="264">
        <f>ROUND(I439*H439,2)</f>
        <v>0</v>
      </c>
      <c r="K439" s="260" t="s">
        <v>170</v>
      </c>
      <c r="L439" s="265"/>
      <c r="M439" s="266" t="s">
        <v>32</v>
      </c>
      <c r="N439" s="267" t="s">
        <v>47</v>
      </c>
      <c r="O439" s="87"/>
      <c r="P439" s="216">
        <f>O439*H439</f>
        <v>0</v>
      </c>
      <c r="Q439" s="216">
        <v>0.0054999999999999997</v>
      </c>
      <c r="R439" s="216">
        <f>Q439*H439</f>
        <v>10.427339999999999</v>
      </c>
      <c r="S439" s="216">
        <v>0</v>
      </c>
      <c r="T439" s="217">
        <f>S439*H439</f>
        <v>0</v>
      </c>
      <c r="U439" s="41"/>
      <c r="V439" s="41"/>
      <c r="W439" s="41"/>
      <c r="X439" s="41"/>
      <c r="Y439" s="41"/>
      <c r="Z439" s="41"/>
      <c r="AA439" s="41"/>
      <c r="AB439" s="41"/>
      <c r="AC439" s="41"/>
      <c r="AD439" s="41"/>
      <c r="AE439" s="41"/>
      <c r="AR439" s="218" t="s">
        <v>218</v>
      </c>
      <c r="AT439" s="218" t="s">
        <v>237</v>
      </c>
      <c r="AU439" s="218" t="s">
        <v>86</v>
      </c>
      <c r="AY439" s="19" t="s">
        <v>164</v>
      </c>
      <c r="BE439" s="219">
        <f>IF(N439="základní",J439,0)</f>
        <v>0</v>
      </c>
      <c r="BF439" s="219">
        <f>IF(N439="snížená",J439,0)</f>
        <v>0</v>
      </c>
      <c r="BG439" s="219">
        <f>IF(N439="zákl. přenesená",J439,0)</f>
        <v>0</v>
      </c>
      <c r="BH439" s="219">
        <f>IF(N439="sníž. přenesená",J439,0)</f>
        <v>0</v>
      </c>
      <c r="BI439" s="219">
        <f>IF(N439="nulová",J439,0)</f>
        <v>0</v>
      </c>
      <c r="BJ439" s="19" t="s">
        <v>84</v>
      </c>
      <c r="BK439" s="219">
        <f>ROUND(I439*H439,2)</f>
        <v>0</v>
      </c>
      <c r="BL439" s="19" t="s">
        <v>171</v>
      </c>
      <c r="BM439" s="218" t="s">
        <v>761</v>
      </c>
    </row>
    <row r="440" s="13" customFormat="1">
      <c r="A440" s="13"/>
      <c r="B440" s="225"/>
      <c r="C440" s="226"/>
      <c r="D440" s="227" t="s">
        <v>179</v>
      </c>
      <c r="E440" s="226"/>
      <c r="F440" s="229" t="s">
        <v>762</v>
      </c>
      <c r="G440" s="226"/>
      <c r="H440" s="230">
        <v>1895.8800000000001</v>
      </c>
      <c r="I440" s="231"/>
      <c r="J440" s="226"/>
      <c r="K440" s="226"/>
      <c r="L440" s="232"/>
      <c r="M440" s="233"/>
      <c r="N440" s="234"/>
      <c r="O440" s="234"/>
      <c r="P440" s="234"/>
      <c r="Q440" s="234"/>
      <c r="R440" s="234"/>
      <c r="S440" s="234"/>
      <c r="T440" s="235"/>
      <c r="U440" s="13"/>
      <c r="V440" s="13"/>
      <c r="W440" s="13"/>
      <c r="X440" s="13"/>
      <c r="Y440" s="13"/>
      <c r="Z440" s="13"/>
      <c r="AA440" s="13"/>
      <c r="AB440" s="13"/>
      <c r="AC440" s="13"/>
      <c r="AD440" s="13"/>
      <c r="AE440" s="13"/>
      <c r="AT440" s="236" t="s">
        <v>179</v>
      </c>
      <c r="AU440" s="236" t="s">
        <v>86</v>
      </c>
      <c r="AV440" s="13" t="s">
        <v>86</v>
      </c>
      <c r="AW440" s="13" t="s">
        <v>4</v>
      </c>
      <c r="AX440" s="13" t="s">
        <v>84</v>
      </c>
      <c r="AY440" s="236" t="s">
        <v>164</v>
      </c>
    </row>
    <row r="441" s="12" customFormat="1" ht="22.8" customHeight="1">
      <c r="A441" s="12"/>
      <c r="B441" s="191"/>
      <c r="C441" s="192"/>
      <c r="D441" s="193" t="s">
        <v>75</v>
      </c>
      <c r="E441" s="205" t="s">
        <v>763</v>
      </c>
      <c r="F441" s="205" t="s">
        <v>764</v>
      </c>
      <c r="G441" s="192"/>
      <c r="H441" s="192"/>
      <c r="I441" s="195"/>
      <c r="J441" s="206">
        <f>BK441</f>
        <v>0</v>
      </c>
      <c r="K441" s="192"/>
      <c r="L441" s="197"/>
      <c r="M441" s="198"/>
      <c r="N441" s="199"/>
      <c r="O441" s="199"/>
      <c r="P441" s="200">
        <f>SUM(P442:P456)</f>
        <v>0</v>
      </c>
      <c r="Q441" s="199"/>
      <c r="R441" s="200">
        <f>SUM(R442:R456)</f>
        <v>0</v>
      </c>
      <c r="S441" s="199"/>
      <c r="T441" s="201">
        <f>SUM(T442:T456)</f>
        <v>0</v>
      </c>
      <c r="U441" s="12"/>
      <c r="V441" s="12"/>
      <c r="W441" s="12"/>
      <c r="X441" s="12"/>
      <c r="Y441" s="12"/>
      <c r="Z441" s="12"/>
      <c r="AA441" s="12"/>
      <c r="AB441" s="12"/>
      <c r="AC441" s="12"/>
      <c r="AD441" s="12"/>
      <c r="AE441" s="12"/>
      <c r="AR441" s="202" t="s">
        <v>84</v>
      </c>
      <c r="AT441" s="203" t="s">
        <v>75</v>
      </c>
      <c r="AU441" s="203" t="s">
        <v>84</v>
      </c>
      <c r="AY441" s="202" t="s">
        <v>164</v>
      </c>
      <c r="BK441" s="204">
        <f>SUM(BK442:BK456)</f>
        <v>0</v>
      </c>
    </row>
    <row r="442" s="2" customFormat="1" ht="40.8" customHeight="1">
      <c r="A442" s="41"/>
      <c r="B442" s="42"/>
      <c r="C442" s="207" t="s">
        <v>765</v>
      </c>
      <c r="D442" s="207" t="s">
        <v>166</v>
      </c>
      <c r="E442" s="208" t="s">
        <v>766</v>
      </c>
      <c r="F442" s="209" t="s">
        <v>767</v>
      </c>
      <c r="G442" s="210" t="s">
        <v>221</v>
      </c>
      <c r="H442" s="211">
        <v>117.59699999999999</v>
      </c>
      <c r="I442" s="212"/>
      <c r="J442" s="213">
        <f>ROUND(I442*H442,2)</f>
        <v>0</v>
      </c>
      <c r="K442" s="209" t="s">
        <v>170</v>
      </c>
      <c r="L442" s="47"/>
      <c r="M442" s="214" t="s">
        <v>32</v>
      </c>
      <c r="N442" s="215" t="s">
        <v>47</v>
      </c>
      <c r="O442" s="87"/>
      <c r="P442" s="216">
        <f>O442*H442</f>
        <v>0</v>
      </c>
      <c r="Q442" s="216">
        <v>0</v>
      </c>
      <c r="R442" s="216">
        <f>Q442*H442</f>
        <v>0</v>
      </c>
      <c r="S442" s="216">
        <v>0</v>
      </c>
      <c r="T442" s="217">
        <f>S442*H442</f>
        <v>0</v>
      </c>
      <c r="U442" s="41"/>
      <c r="V442" s="41"/>
      <c r="W442" s="41"/>
      <c r="X442" s="41"/>
      <c r="Y442" s="41"/>
      <c r="Z442" s="41"/>
      <c r="AA442" s="41"/>
      <c r="AB442" s="41"/>
      <c r="AC442" s="41"/>
      <c r="AD442" s="41"/>
      <c r="AE442" s="41"/>
      <c r="AR442" s="218" t="s">
        <v>171</v>
      </c>
      <c r="AT442" s="218" t="s">
        <v>166</v>
      </c>
      <c r="AU442" s="218" t="s">
        <v>86</v>
      </c>
      <c r="AY442" s="19" t="s">
        <v>164</v>
      </c>
      <c r="BE442" s="219">
        <f>IF(N442="základní",J442,0)</f>
        <v>0</v>
      </c>
      <c r="BF442" s="219">
        <f>IF(N442="snížená",J442,0)</f>
        <v>0</v>
      </c>
      <c r="BG442" s="219">
        <f>IF(N442="zákl. přenesená",J442,0)</f>
        <v>0</v>
      </c>
      <c r="BH442" s="219">
        <f>IF(N442="sníž. přenesená",J442,0)</f>
        <v>0</v>
      </c>
      <c r="BI442" s="219">
        <f>IF(N442="nulová",J442,0)</f>
        <v>0</v>
      </c>
      <c r="BJ442" s="19" t="s">
        <v>84</v>
      </c>
      <c r="BK442" s="219">
        <f>ROUND(I442*H442,2)</f>
        <v>0</v>
      </c>
      <c r="BL442" s="19" t="s">
        <v>171</v>
      </c>
      <c r="BM442" s="218" t="s">
        <v>768</v>
      </c>
    </row>
    <row r="443" s="2" customFormat="1">
      <c r="A443" s="41"/>
      <c r="B443" s="42"/>
      <c r="C443" s="43"/>
      <c r="D443" s="220" t="s">
        <v>173</v>
      </c>
      <c r="E443" s="43"/>
      <c r="F443" s="221" t="s">
        <v>769</v>
      </c>
      <c r="G443" s="43"/>
      <c r="H443" s="43"/>
      <c r="I443" s="222"/>
      <c r="J443" s="43"/>
      <c r="K443" s="43"/>
      <c r="L443" s="47"/>
      <c r="M443" s="223"/>
      <c r="N443" s="224"/>
      <c r="O443" s="87"/>
      <c r="P443" s="87"/>
      <c r="Q443" s="87"/>
      <c r="R443" s="87"/>
      <c r="S443" s="87"/>
      <c r="T443" s="88"/>
      <c r="U443" s="41"/>
      <c r="V443" s="41"/>
      <c r="W443" s="41"/>
      <c r="X443" s="41"/>
      <c r="Y443" s="41"/>
      <c r="Z443" s="41"/>
      <c r="AA443" s="41"/>
      <c r="AB443" s="41"/>
      <c r="AC443" s="41"/>
      <c r="AD443" s="41"/>
      <c r="AE443" s="41"/>
      <c r="AT443" s="19" t="s">
        <v>173</v>
      </c>
      <c r="AU443" s="19" t="s">
        <v>86</v>
      </c>
    </row>
    <row r="444" s="2" customFormat="1" ht="48" customHeight="1">
      <c r="A444" s="41"/>
      <c r="B444" s="42"/>
      <c r="C444" s="207" t="s">
        <v>770</v>
      </c>
      <c r="D444" s="207" t="s">
        <v>166</v>
      </c>
      <c r="E444" s="208" t="s">
        <v>771</v>
      </c>
      <c r="F444" s="209" t="s">
        <v>772</v>
      </c>
      <c r="G444" s="210" t="s">
        <v>221</v>
      </c>
      <c r="H444" s="211">
        <v>587.98500000000001</v>
      </c>
      <c r="I444" s="212"/>
      <c r="J444" s="213">
        <f>ROUND(I444*H444,2)</f>
        <v>0</v>
      </c>
      <c r="K444" s="209" t="s">
        <v>170</v>
      </c>
      <c r="L444" s="47"/>
      <c r="M444" s="214" t="s">
        <v>32</v>
      </c>
      <c r="N444" s="215" t="s">
        <v>47</v>
      </c>
      <c r="O444" s="87"/>
      <c r="P444" s="216">
        <f>O444*H444</f>
        <v>0</v>
      </c>
      <c r="Q444" s="216">
        <v>0</v>
      </c>
      <c r="R444" s="216">
        <f>Q444*H444</f>
        <v>0</v>
      </c>
      <c r="S444" s="216">
        <v>0</v>
      </c>
      <c r="T444" s="217">
        <f>S444*H444</f>
        <v>0</v>
      </c>
      <c r="U444" s="41"/>
      <c r="V444" s="41"/>
      <c r="W444" s="41"/>
      <c r="X444" s="41"/>
      <c r="Y444" s="41"/>
      <c r="Z444" s="41"/>
      <c r="AA444" s="41"/>
      <c r="AB444" s="41"/>
      <c r="AC444" s="41"/>
      <c r="AD444" s="41"/>
      <c r="AE444" s="41"/>
      <c r="AR444" s="218" t="s">
        <v>171</v>
      </c>
      <c r="AT444" s="218" t="s">
        <v>166</v>
      </c>
      <c r="AU444" s="218" t="s">
        <v>86</v>
      </c>
      <c r="AY444" s="19" t="s">
        <v>164</v>
      </c>
      <c r="BE444" s="219">
        <f>IF(N444="základní",J444,0)</f>
        <v>0</v>
      </c>
      <c r="BF444" s="219">
        <f>IF(N444="snížená",J444,0)</f>
        <v>0</v>
      </c>
      <c r="BG444" s="219">
        <f>IF(N444="zákl. přenesená",J444,0)</f>
        <v>0</v>
      </c>
      <c r="BH444" s="219">
        <f>IF(N444="sníž. přenesená",J444,0)</f>
        <v>0</v>
      </c>
      <c r="BI444" s="219">
        <f>IF(N444="nulová",J444,0)</f>
        <v>0</v>
      </c>
      <c r="BJ444" s="19" t="s">
        <v>84</v>
      </c>
      <c r="BK444" s="219">
        <f>ROUND(I444*H444,2)</f>
        <v>0</v>
      </c>
      <c r="BL444" s="19" t="s">
        <v>171</v>
      </c>
      <c r="BM444" s="218" t="s">
        <v>773</v>
      </c>
    </row>
    <row r="445" s="2" customFormat="1">
      <c r="A445" s="41"/>
      <c r="B445" s="42"/>
      <c r="C445" s="43"/>
      <c r="D445" s="220" t="s">
        <v>173</v>
      </c>
      <c r="E445" s="43"/>
      <c r="F445" s="221" t="s">
        <v>774</v>
      </c>
      <c r="G445" s="43"/>
      <c r="H445" s="43"/>
      <c r="I445" s="222"/>
      <c r="J445" s="43"/>
      <c r="K445" s="43"/>
      <c r="L445" s="47"/>
      <c r="M445" s="223"/>
      <c r="N445" s="224"/>
      <c r="O445" s="87"/>
      <c r="P445" s="87"/>
      <c r="Q445" s="87"/>
      <c r="R445" s="87"/>
      <c r="S445" s="87"/>
      <c r="T445" s="88"/>
      <c r="U445" s="41"/>
      <c r="V445" s="41"/>
      <c r="W445" s="41"/>
      <c r="X445" s="41"/>
      <c r="Y445" s="41"/>
      <c r="Z445" s="41"/>
      <c r="AA445" s="41"/>
      <c r="AB445" s="41"/>
      <c r="AC445" s="41"/>
      <c r="AD445" s="41"/>
      <c r="AE445" s="41"/>
      <c r="AT445" s="19" t="s">
        <v>173</v>
      </c>
      <c r="AU445" s="19" t="s">
        <v>86</v>
      </c>
    </row>
    <row r="446" s="13" customFormat="1">
      <c r="A446" s="13"/>
      <c r="B446" s="225"/>
      <c r="C446" s="226"/>
      <c r="D446" s="227" t="s">
        <v>179</v>
      </c>
      <c r="E446" s="226"/>
      <c r="F446" s="229" t="s">
        <v>775</v>
      </c>
      <c r="G446" s="226"/>
      <c r="H446" s="230">
        <v>587.98500000000001</v>
      </c>
      <c r="I446" s="231"/>
      <c r="J446" s="226"/>
      <c r="K446" s="226"/>
      <c r="L446" s="232"/>
      <c r="M446" s="233"/>
      <c r="N446" s="234"/>
      <c r="O446" s="234"/>
      <c r="P446" s="234"/>
      <c r="Q446" s="234"/>
      <c r="R446" s="234"/>
      <c r="S446" s="234"/>
      <c r="T446" s="235"/>
      <c r="U446" s="13"/>
      <c r="V446" s="13"/>
      <c r="W446" s="13"/>
      <c r="X446" s="13"/>
      <c r="Y446" s="13"/>
      <c r="Z446" s="13"/>
      <c r="AA446" s="13"/>
      <c r="AB446" s="13"/>
      <c r="AC446" s="13"/>
      <c r="AD446" s="13"/>
      <c r="AE446" s="13"/>
      <c r="AT446" s="236" t="s">
        <v>179</v>
      </c>
      <c r="AU446" s="236" t="s">
        <v>86</v>
      </c>
      <c r="AV446" s="13" t="s">
        <v>86</v>
      </c>
      <c r="AW446" s="13" t="s">
        <v>4</v>
      </c>
      <c r="AX446" s="13" t="s">
        <v>84</v>
      </c>
      <c r="AY446" s="236" t="s">
        <v>164</v>
      </c>
    </row>
    <row r="447" s="2" customFormat="1" ht="40.8" customHeight="1">
      <c r="A447" s="41"/>
      <c r="B447" s="42"/>
      <c r="C447" s="207" t="s">
        <v>776</v>
      </c>
      <c r="D447" s="207" t="s">
        <v>166</v>
      </c>
      <c r="E447" s="208" t="s">
        <v>777</v>
      </c>
      <c r="F447" s="209" t="s">
        <v>778</v>
      </c>
      <c r="G447" s="210" t="s">
        <v>221</v>
      </c>
      <c r="H447" s="211">
        <v>117.59699999999999</v>
      </c>
      <c r="I447" s="212"/>
      <c r="J447" s="213">
        <f>ROUND(I447*H447,2)</f>
        <v>0</v>
      </c>
      <c r="K447" s="209" t="s">
        <v>170</v>
      </c>
      <c r="L447" s="47"/>
      <c r="M447" s="214" t="s">
        <v>32</v>
      </c>
      <c r="N447" s="215" t="s">
        <v>47</v>
      </c>
      <c r="O447" s="87"/>
      <c r="P447" s="216">
        <f>O447*H447</f>
        <v>0</v>
      </c>
      <c r="Q447" s="216">
        <v>0</v>
      </c>
      <c r="R447" s="216">
        <f>Q447*H447</f>
        <v>0</v>
      </c>
      <c r="S447" s="216">
        <v>0</v>
      </c>
      <c r="T447" s="217">
        <f>S447*H447</f>
        <v>0</v>
      </c>
      <c r="U447" s="41"/>
      <c r="V447" s="41"/>
      <c r="W447" s="41"/>
      <c r="X447" s="41"/>
      <c r="Y447" s="41"/>
      <c r="Z447" s="41"/>
      <c r="AA447" s="41"/>
      <c r="AB447" s="41"/>
      <c r="AC447" s="41"/>
      <c r="AD447" s="41"/>
      <c r="AE447" s="41"/>
      <c r="AR447" s="218" t="s">
        <v>171</v>
      </c>
      <c r="AT447" s="218" t="s">
        <v>166</v>
      </c>
      <c r="AU447" s="218" t="s">
        <v>86</v>
      </c>
      <c r="AY447" s="19" t="s">
        <v>164</v>
      </c>
      <c r="BE447" s="219">
        <f>IF(N447="základní",J447,0)</f>
        <v>0</v>
      </c>
      <c r="BF447" s="219">
        <f>IF(N447="snížená",J447,0)</f>
        <v>0</v>
      </c>
      <c r="BG447" s="219">
        <f>IF(N447="zákl. přenesená",J447,0)</f>
        <v>0</v>
      </c>
      <c r="BH447" s="219">
        <f>IF(N447="sníž. přenesená",J447,0)</f>
        <v>0</v>
      </c>
      <c r="BI447" s="219">
        <f>IF(N447="nulová",J447,0)</f>
        <v>0</v>
      </c>
      <c r="BJ447" s="19" t="s">
        <v>84</v>
      </c>
      <c r="BK447" s="219">
        <f>ROUND(I447*H447,2)</f>
        <v>0</v>
      </c>
      <c r="BL447" s="19" t="s">
        <v>171</v>
      </c>
      <c r="BM447" s="218" t="s">
        <v>779</v>
      </c>
    </row>
    <row r="448" s="2" customFormat="1">
      <c r="A448" s="41"/>
      <c r="B448" s="42"/>
      <c r="C448" s="43"/>
      <c r="D448" s="220" t="s">
        <v>173</v>
      </c>
      <c r="E448" s="43"/>
      <c r="F448" s="221" t="s">
        <v>780</v>
      </c>
      <c r="G448" s="43"/>
      <c r="H448" s="43"/>
      <c r="I448" s="222"/>
      <c r="J448" s="43"/>
      <c r="K448" s="43"/>
      <c r="L448" s="47"/>
      <c r="M448" s="223"/>
      <c r="N448" s="224"/>
      <c r="O448" s="87"/>
      <c r="P448" s="87"/>
      <c r="Q448" s="87"/>
      <c r="R448" s="87"/>
      <c r="S448" s="87"/>
      <c r="T448" s="88"/>
      <c r="U448" s="41"/>
      <c r="V448" s="41"/>
      <c r="W448" s="41"/>
      <c r="X448" s="41"/>
      <c r="Y448" s="41"/>
      <c r="Z448" s="41"/>
      <c r="AA448" s="41"/>
      <c r="AB448" s="41"/>
      <c r="AC448" s="41"/>
      <c r="AD448" s="41"/>
      <c r="AE448" s="41"/>
      <c r="AT448" s="19" t="s">
        <v>173</v>
      </c>
      <c r="AU448" s="19" t="s">
        <v>86</v>
      </c>
    </row>
    <row r="449" s="2" customFormat="1" ht="48" customHeight="1">
      <c r="A449" s="41"/>
      <c r="B449" s="42"/>
      <c r="C449" s="207" t="s">
        <v>781</v>
      </c>
      <c r="D449" s="207" t="s">
        <v>166</v>
      </c>
      <c r="E449" s="208" t="s">
        <v>782</v>
      </c>
      <c r="F449" s="209" t="s">
        <v>783</v>
      </c>
      <c r="G449" s="210" t="s">
        <v>221</v>
      </c>
      <c r="H449" s="211">
        <v>0.32800000000000001</v>
      </c>
      <c r="I449" s="212"/>
      <c r="J449" s="213">
        <f>ROUND(I449*H449,2)</f>
        <v>0</v>
      </c>
      <c r="K449" s="209" t="s">
        <v>170</v>
      </c>
      <c r="L449" s="47"/>
      <c r="M449" s="214" t="s">
        <v>32</v>
      </c>
      <c r="N449" s="215" t="s">
        <v>47</v>
      </c>
      <c r="O449" s="87"/>
      <c r="P449" s="216">
        <f>O449*H449</f>
        <v>0</v>
      </c>
      <c r="Q449" s="216">
        <v>0</v>
      </c>
      <c r="R449" s="216">
        <f>Q449*H449</f>
        <v>0</v>
      </c>
      <c r="S449" s="216">
        <v>0</v>
      </c>
      <c r="T449" s="217">
        <f>S449*H449</f>
        <v>0</v>
      </c>
      <c r="U449" s="41"/>
      <c r="V449" s="41"/>
      <c r="W449" s="41"/>
      <c r="X449" s="41"/>
      <c r="Y449" s="41"/>
      <c r="Z449" s="41"/>
      <c r="AA449" s="41"/>
      <c r="AB449" s="41"/>
      <c r="AC449" s="41"/>
      <c r="AD449" s="41"/>
      <c r="AE449" s="41"/>
      <c r="AR449" s="218" t="s">
        <v>171</v>
      </c>
      <c r="AT449" s="218" t="s">
        <v>166</v>
      </c>
      <c r="AU449" s="218" t="s">
        <v>86</v>
      </c>
      <c r="AY449" s="19" t="s">
        <v>164</v>
      </c>
      <c r="BE449" s="219">
        <f>IF(N449="základní",J449,0)</f>
        <v>0</v>
      </c>
      <c r="BF449" s="219">
        <f>IF(N449="snížená",J449,0)</f>
        <v>0</v>
      </c>
      <c r="BG449" s="219">
        <f>IF(N449="zákl. přenesená",J449,0)</f>
        <v>0</v>
      </c>
      <c r="BH449" s="219">
        <f>IF(N449="sníž. přenesená",J449,0)</f>
        <v>0</v>
      </c>
      <c r="BI449" s="219">
        <f>IF(N449="nulová",J449,0)</f>
        <v>0</v>
      </c>
      <c r="BJ449" s="19" t="s">
        <v>84</v>
      </c>
      <c r="BK449" s="219">
        <f>ROUND(I449*H449,2)</f>
        <v>0</v>
      </c>
      <c r="BL449" s="19" t="s">
        <v>171</v>
      </c>
      <c r="BM449" s="218" t="s">
        <v>784</v>
      </c>
    </row>
    <row r="450" s="2" customFormat="1">
      <c r="A450" s="41"/>
      <c r="B450" s="42"/>
      <c r="C450" s="43"/>
      <c r="D450" s="220" t="s">
        <v>173</v>
      </c>
      <c r="E450" s="43"/>
      <c r="F450" s="221" t="s">
        <v>785</v>
      </c>
      <c r="G450" s="43"/>
      <c r="H450" s="43"/>
      <c r="I450" s="222"/>
      <c r="J450" s="43"/>
      <c r="K450" s="43"/>
      <c r="L450" s="47"/>
      <c r="M450" s="223"/>
      <c r="N450" s="224"/>
      <c r="O450" s="87"/>
      <c r="P450" s="87"/>
      <c r="Q450" s="87"/>
      <c r="R450" s="87"/>
      <c r="S450" s="87"/>
      <c r="T450" s="88"/>
      <c r="U450" s="41"/>
      <c r="V450" s="41"/>
      <c r="W450" s="41"/>
      <c r="X450" s="41"/>
      <c r="Y450" s="41"/>
      <c r="Z450" s="41"/>
      <c r="AA450" s="41"/>
      <c r="AB450" s="41"/>
      <c r="AC450" s="41"/>
      <c r="AD450" s="41"/>
      <c r="AE450" s="41"/>
      <c r="AT450" s="19" t="s">
        <v>173</v>
      </c>
      <c r="AU450" s="19" t="s">
        <v>86</v>
      </c>
    </row>
    <row r="451" s="2" customFormat="1" ht="48" customHeight="1">
      <c r="A451" s="41"/>
      <c r="B451" s="42"/>
      <c r="C451" s="207" t="s">
        <v>786</v>
      </c>
      <c r="D451" s="207" t="s">
        <v>166</v>
      </c>
      <c r="E451" s="208" t="s">
        <v>787</v>
      </c>
      <c r="F451" s="209" t="s">
        <v>788</v>
      </c>
      <c r="G451" s="210" t="s">
        <v>221</v>
      </c>
      <c r="H451" s="211">
        <v>0.16</v>
      </c>
      <c r="I451" s="212"/>
      <c r="J451" s="213">
        <f>ROUND(I451*H451,2)</f>
        <v>0</v>
      </c>
      <c r="K451" s="209" t="s">
        <v>170</v>
      </c>
      <c r="L451" s="47"/>
      <c r="M451" s="214" t="s">
        <v>32</v>
      </c>
      <c r="N451" s="215" t="s">
        <v>47</v>
      </c>
      <c r="O451" s="87"/>
      <c r="P451" s="216">
        <f>O451*H451</f>
        <v>0</v>
      </c>
      <c r="Q451" s="216">
        <v>0</v>
      </c>
      <c r="R451" s="216">
        <f>Q451*H451</f>
        <v>0</v>
      </c>
      <c r="S451" s="216">
        <v>0</v>
      </c>
      <c r="T451" s="217">
        <f>S451*H451</f>
        <v>0</v>
      </c>
      <c r="U451" s="41"/>
      <c r="V451" s="41"/>
      <c r="W451" s="41"/>
      <c r="X451" s="41"/>
      <c r="Y451" s="41"/>
      <c r="Z451" s="41"/>
      <c r="AA451" s="41"/>
      <c r="AB451" s="41"/>
      <c r="AC451" s="41"/>
      <c r="AD451" s="41"/>
      <c r="AE451" s="41"/>
      <c r="AR451" s="218" t="s">
        <v>171</v>
      </c>
      <c r="AT451" s="218" t="s">
        <v>166</v>
      </c>
      <c r="AU451" s="218" t="s">
        <v>86</v>
      </c>
      <c r="AY451" s="19" t="s">
        <v>164</v>
      </c>
      <c r="BE451" s="219">
        <f>IF(N451="základní",J451,0)</f>
        <v>0</v>
      </c>
      <c r="BF451" s="219">
        <f>IF(N451="snížená",J451,0)</f>
        <v>0</v>
      </c>
      <c r="BG451" s="219">
        <f>IF(N451="zákl. přenesená",J451,0)</f>
        <v>0</v>
      </c>
      <c r="BH451" s="219">
        <f>IF(N451="sníž. přenesená",J451,0)</f>
        <v>0</v>
      </c>
      <c r="BI451" s="219">
        <f>IF(N451="nulová",J451,0)</f>
        <v>0</v>
      </c>
      <c r="BJ451" s="19" t="s">
        <v>84</v>
      </c>
      <c r="BK451" s="219">
        <f>ROUND(I451*H451,2)</f>
        <v>0</v>
      </c>
      <c r="BL451" s="19" t="s">
        <v>171</v>
      </c>
      <c r="BM451" s="218" t="s">
        <v>789</v>
      </c>
    </row>
    <row r="452" s="2" customFormat="1">
      <c r="A452" s="41"/>
      <c r="B452" s="42"/>
      <c r="C452" s="43"/>
      <c r="D452" s="220" t="s">
        <v>173</v>
      </c>
      <c r="E452" s="43"/>
      <c r="F452" s="221" t="s">
        <v>790</v>
      </c>
      <c r="G452" s="43"/>
      <c r="H452" s="43"/>
      <c r="I452" s="222"/>
      <c r="J452" s="43"/>
      <c r="K452" s="43"/>
      <c r="L452" s="47"/>
      <c r="M452" s="223"/>
      <c r="N452" s="224"/>
      <c r="O452" s="87"/>
      <c r="P452" s="87"/>
      <c r="Q452" s="87"/>
      <c r="R452" s="87"/>
      <c r="S452" s="87"/>
      <c r="T452" s="88"/>
      <c r="U452" s="41"/>
      <c r="V452" s="41"/>
      <c r="W452" s="41"/>
      <c r="X452" s="41"/>
      <c r="Y452" s="41"/>
      <c r="Z452" s="41"/>
      <c r="AA452" s="41"/>
      <c r="AB452" s="41"/>
      <c r="AC452" s="41"/>
      <c r="AD452" s="41"/>
      <c r="AE452" s="41"/>
      <c r="AT452" s="19" t="s">
        <v>173</v>
      </c>
      <c r="AU452" s="19" t="s">
        <v>86</v>
      </c>
    </row>
    <row r="453" s="2" customFormat="1" ht="48" customHeight="1">
      <c r="A453" s="41"/>
      <c r="B453" s="42"/>
      <c r="C453" s="207" t="s">
        <v>791</v>
      </c>
      <c r="D453" s="207" t="s">
        <v>166</v>
      </c>
      <c r="E453" s="208" t="s">
        <v>792</v>
      </c>
      <c r="F453" s="209" t="s">
        <v>793</v>
      </c>
      <c r="G453" s="210" t="s">
        <v>221</v>
      </c>
      <c r="H453" s="211">
        <v>110.904</v>
      </c>
      <c r="I453" s="212"/>
      <c r="J453" s="213">
        <f>ROUND(I453*H453,2)</f>
        <v>0</v>
      </c>
      <c r="K453" s="209" t="s">
        <v>170</v>
      </c>
      <c r="L453" s="47"/>
      <c r="M453" s="214" t="s">
        <v>32</v>
      </c>
      <c r="N453" s="215" t="s">
        <v>47</v>
      </c>
      <c r="O453" s="87"/>
      <c r="P453" s="216">
        <f>O453*H453</f>
        <v>0</v>
      </c>
      <c r="Q453" s="216">
        <v>0</v>
      </c>
      <c r="R453" s="216">
        <f>Q453*H453</f>
        <v>0</v>
      </c>
      <c r="S453" s="216">
        <v>0</v>
      </c>
      <c r="T453" s="217">
        <f>S453*H453</f>
        <v>0</v>
      </c>
      <c r="U453" s="41"/>
      <c r="V453" s="41"/>
      <c r="W453" s="41"/>
      <c r="X453" s="41"/>
      <c r="Y453" s="41"/>
      <c r="Z453" s="41"/>
      <c r="AA453" s="41"/>
      <c r="AB453" s="41"/>
      <c r="AC453" s="41"/>
      <c r="AD453" s="41"/>
      <c r="AE453" s="41"/>
      <c r="AR453" s="218" t="s">
        <v>171</v>
      </c>
      <c r="AT453" s="218" t="s">
        <v>166</v>
      </c>
      <c r="AU453" s="218" t="s">
        <v>86</v>
      </c>
      <c r="AY453" s="19" t="s">
        <v>164</v>
      </c>
      <c r="BE453" s="219">
        <f>IF(N453="základní",J453,0)</f>
        <v>0</v>
      </c>
      <c r="BF453" s="219">
        <f>IF(N453="snížená",J453,0)</f>
        <v>0</v>
      </c>
      <c r="BG453" s="219">
        <f>IF(N453="zákl. přenesená",J453,0)</f>
        <v>0</v>
      </c>
      <c r="BH453" s="219">
        <f>IF(N453="sníž. přenesená",J453,0)</f>
        <v>0</v>
      </c>
      <c r="BI453" s="219">
        <f>IF(N453="nulová",J453,0)</f>
        <v>0</v>
      </c>
      <c r="BJ453" s="19" t="s">
        <v>84</v>
      </c>
      <c r="BK453" s="219">
        <f>ROUND(I453*H453,2)</f>
        <v>0</v>
      </c>
      <c r="BL453" s="19" t="s">
        <v>171</v>
      </c>
      <c r="BM453" s="218" t="s">
        <v>794</v>
      </c>
    </row>
    <row r="454" s="2" customFormat="1">
      <c r="A454" s="41"/>
      <c r="B454" s="42"/>
      <c r="C454" s="43"/>
      <c r="D454" s="220" t="s">
        <v>173</v>
      </c>
      <c r="E454" s="43"/>
      <c r="F454" s="221" t="s">
        <v>795</v>
      </c>
      <c r="G454" s="43"/>
      <c r="H454" s="43"/>
      <c r="I454" s="222"/>
      <c r="J454" s="43"/>
      <c r="K454" s="43"/>
      <c r="L454" s="47"/>
      <c r="M454" s="223"/>
      <c r="N454" s="224"/>
      <c r="O454" s="87"/>
      <c r="P454" s="87"/>
      <c r="Q454" s="87"/>
      <c r="R454" s="87"/>
      <c r="S454" s="87"/>
      <c r="T454" s="88"/>
      <c r="U454" s="41"/>
      <c r="V454" s="41"/>
      <c r="W454" s="41"/>
      <c r="X454" s="41"/>
      <c r="Y454" s="41"/>
      <c r="Z454" s="41"/>
      <c r="AA454" s="41"/>
      <c r="AB454" s="41"/>
      <c r="AC454" s="41"/>
      <c r="AD454" s="41"/>
      <c r="AE454" s="41"/>
      <c r="AT454" s="19" t="s">
        <v>173</v>
      </c>
      <c r="AU454" s="19" t="s">
        <v>86</v>
      </c>
    </row>
    <row r="455" s="2" customFormat="1" ht="48" customHeight="1">
      <c r="A455" s="41"/>
      <c r="B455" s="42"/>
      <c r="C455" s="207" t="s">
        <v>796</v>
      </c>
      <c r="D455" s="207" t="s">
        <v>166</v>
      </c>
      <c r="E455" s="208" t="s">
        <v>797</v>
      </c>
      <c r="F455" s="209" t="s">
        <v>220</v>
      </c>
      <c r="G455" s="210" t="s">
        <v>221</v>
      </c>
      <c r="H455" s="211">
        <v>3.9500000000000002</v>
      </c>
      <c r="I455" s="212"/>
      <c r="J455" s="213">
        <f>ROUND(I455*H455,2)</f>
        <v>0</v>
      </c>
      <c r="K455" s="209" t="s">
        <v>170</v>
      </c>
      <c r="L455" s="47"/>
      <c r="M455" s="214" t="s">
        <v>32</v>
      </c>
      <c r="N455" s="215" t="s">
        <v>47</v>
      </c>
      <c r="O455" s="87"/>
      <c r="P455" s="216">
        <f>O455*H455</f>
        <v>0</v>
      </c>
      <c r="Q455" s="216">
        <v>0</v>
      </c>
      <c r="R455" s="216">
        <f>Q455*H455</f>
        <v>0</v>
      </c>
      <c r="S455" s="216">
        <v>0</v>
      </c>
      <c r="T455" s="217">
        <f>S455*H455</f>
        <v>0</v>
      </c>
      <c r="U455" s="41"/>
      <c r="V455" s="41"/>
      <c r="W455" s="41"/>
      <c r="X455" s="41"/>
      <c r="Y455" s="41"/>
      <c r="Z455" s="41"/>
      <c r="AA455" s="41"/>
      <c r="AB455" s="41"/>
      <c r="AC455" s="41"/>
      <c r="AD455" s="41"/>
      <c r="AE455" s="41"/>
      <c r="AR455" s="218" t="s">
        <v>171</v>
      </c>
      <c r="AT455" s="218" t="s">
        <v>166</v>
      </c>
      <c r="AU455" s="218" t="s">
        <v>86</v>
      </c>
      <c r="AY455" s="19" t="s">
        <v>164</v>
      </c>
      <c r="BE455" s="219">
        <f>IF(N455="základní",J455,0)</f>
        <v>0</v>
      </c>
      <c r="BF455" s="219">
        <f>IF(N455="snížená",J455,0)</f>
        <v>0</v>
      </c>
      <c r="BG455" s="219">
        <f>IF(N455="zákl. přenesená",J455,0)</f>
        <v>0</v>
      </c>
      <c r="BH455" s="219">
        <f>IF(N455="sníž. přenesená",J455,0)</f>
        <v>0</v>
      </c>
      <c r="BI455" s="219">
        <f>IF(N455="nulová",J455,0)</f>
        <v>0</v>
      </c>
      <c r="BJ455" s="19" t="s">
        <v>84</v>
      </c>
      <c r="BK455" s="219">
        <f>ROUND(I455*H455,2)</f>
        <v>0</v>
      </c>
      <c r="BL455" s="19" t="s">
        <v>171</v>
      </c>
      <c r="BM455" s="218" t="s">
        <v>798</v>
      </c>
    </row>
    <row r="456" s="2" customFormat="1">
      <c r="A456" s="41"/>
      <c r="B456" s="42"/>
      <c r="C456" s="43"/>
      <c r="D456" s="220" t="s">
        <v>173</v>
      </c>
      <c r="E456" s="43"/>
      <c r="F456" s="221" t="s">
        <v>799</v>
      </c>
      <c r="G456" s="43"/>
      <c r="H456" s="43"/>
      <c r="I456" s="222"/>
      <c r="J456" s="43"/>
      <c r="K456" s="43"/>
      <c r="L456" s="47"/>
      <c r="M456" s="223"/>
      <c r="N456" s="224"/>
      <c r="O456" s="87"/>
      <c r="P456" s="87"/>
      <c r="Q456" s="87"/>
      <c r="R456" s="87"/>
      <c r="S456" s="87"/>
      <c r="T456" s="88"/>
      <c r="U456" s="41"/>
      <c r="V456" s="41"/>
      <c r="W456" s="41"/>
      <c r="X456" s="41"/>
      <c r="Y456" s="41"/>
      <c r="Z456" s="41"/>
      <c r="AA456" s="41"/>
      <c r="AB456" s="41"/>
      <c r="AC456" s="41"/>
      <c r="AD456" s="41"/>
      <c r="AE456" s="41"/>
      <c r="AT456" s="19" t="s">
        <v>173</v>
      </c>
      <c r="AU456" s="19" t="s">
        <v>86</v>
      </c>
    </row>
    <row r="457" s="12" customFormat="1" ht="22.8" customHeight="1">
      <c r="A457" s="12"/>
      <c r="B457" s="191"/>
      <c r="C457" s="192"/>
      <c r="D457" s="193" t="s">
        <v>75</v>
      </c>
      <c r="E457" s="205" t="s">
        <v>800</v>
      </c>
      <c r="F457" s="205" t="s">
        <v>801</v>
      </c>
      <c r="G457" s="192"/>
      <c r="H457" s="192"/>
      <c r="I457" s="195"/>
      <c r="J457" s="206">
        <f>BK457</f>
        <v>0</v>
      </c>
      <c r="K457" s="192"/>
      <c r="L457" s="197"/>
      <c r="M457" s="198"/>
      <c r="N457" s="199"/>
      <c r="O457" s="199"/>
      <c r="P457" s="200">
        <f>SUM(P458:P459)</f>
        <v>0</v>
      </c>
      <c r="Q457" s="199"/>
      <c r="R457" s="200">
        <f>SUM(R458:R459)</f>
        <v>0</v>
      </c>
      <c r="S457" s="199"/>
      <c r="T457" s="201">
        <f>SUM(T458:T459)</f>
        <v>0</v>
      </c>
      <c r="U457" s="12"/>
      <c r="V457" s="12"/>
      <c r="W457" s="12"/>
      <c r="X457" s="12"/>
      <c r="Y457" s="12"/>
      <c r="Z457" s="12"/>
      <c r="AA457" s="12"/>
      <c r="AB457" s="12"/>
      <c r="AC457" s="12"/>
      <c r="AD457" s="12"/>
      <c r="AE457" s="12"/>
      <c r="AR457" s="202" t="s">
        <v>84</v>
      </c>
      <c r="AT457" s="203" t="s">
        <v>75</v>
      </c>
      <c r="AU457" s="203" t="s">
        <v>84</v>
      </c>
      <c r="AY457" s="202" t="s">
        <v>164</v>
      </c>
      <c r="BK457" s="204">
        <f>SUM(BK458:BK459)</f>
        <v>0</v>
      </c>
    </row>
    <row r="458" s="2" customFormat="1" ht="60" customHeight="1">
      <c r="A458" s="41"/>
      <c r="B458" s="42"/>
      <c r="C458" s="207" t="s">
        <v>802</v>
      </c>
      <c r="D458" s="207" t="s">
        <v>166</v>
      </c>
      <c r="E458" s="208" t="s">
        <v>803</v>
      </c>
      <c r="F458" s="209" t="s">
        <v>804</v>
      </c>
      <c r="G458" s="210" t="s">
        <v>221</v>
      </c>
      <c r="H458" s="211">
        <v>179.98599999999999</v>
      </c>
      <c r="I458" s="212"/>
      <c r="J458" s="213">
        <f>ROUND(I458*H458,2)</f>
        <v>0</v>
      </c>
      <c r="K458" s="209" t="s">
        <v>170</v>
      </c>
      <c r="L458" s="47"/>
      <c r="M458" s="214" t="s">
        <v>32</v>
      </c>
      <c r="N458" s="215" t="s">
        <v>47</v>
      </c>
      <c r="O458" s="87"/>
      <c r="P458" s="216">
        <f>O458*H458</f>
        <v>0</v>
      </c>
      <c r="Q458" s="216">
        <v>0</v>
      </c>
      <c r="R458" s="216">
        <f>Q458*H458</f>
        <v>0</v>
      </c>
      <c r="S458" s="216">
        <v>0</v>
      </c>
      <c r="T458" s="217">
        <f>S458*H458</f>
        <v>0</v>
      </c>
      <c r="U458" s="41"/>
      <c r="V458" s="41"/>
      <c r="W458" s="41"/>
      <c r="X458" s="41"/>
      <c r="Y458" s="41"/>
      <c r="Z458" s="41"/>
      <c r="AA458" s="41"/>
      <c r="AB458" s="41"/>
      <c r="AC458" s="41"/>
      <c r="AD458" s="41"/>
      <c r="AE458" s="41"/>
      <c r="AR458" s="218" t="s">
        <v>171</v>
      </c>
      <c r="AT458" s="218" t="s">
        <v>166</v>
      </c>
      <c r="AU458" s="218" t="s">
        <v>86</v>
      </c>
      <c r="AY458" s="19" t="s">
        <v>164</v>
      </c>
      <c r="BE458" s="219">
        <f>IF(N458="základní",J458,0)</f>
        <v>0</v>
      </c>
      <c r="BF458" s="219">
        <f>IF(N458="snížená",J458,0)</f>
        <v>0</v>
      </c>
      <c r="BG458" s="219">
        <f>IF(N458="zákl. přenesená",J458,0)</f>
        <v>0</v>
      </c>
      <c r="BH458" s="219">
        <f>IF(N458="sníž. přenesená",J458,0)</f>
        <v>0</v>
      </c>
      <c r="BI458" s="219">
        <f>IF(N458="nulová",J458,0)</f>
        <v>0</v>
      </c>
      <c r="BJ458" s="19" t="s">
        <v>84</v>
      </c>
      <c r="BK458" s="219">
        <f>ROUND(I458*H458,2)</f>
        <v>0</v>
      </c>
      <c r="BL458" s="19" t="s">
        <v>171</v>
      </c>
      <c r="BM458" s="218" t="s">
        <v>805</v>
      </c>
    </row>
    <row r="459" s="2" customFormat="1">
      <c r="A459" s="41"/>
      <c r="B459" s="42"/>
      <c r="C459" s="43"/>
      <c r="D459" s="220" t="s">
        <v>173</v>
      </c>
      <c r="E459" s="43"/>
      <c r="F459" s="221" t="s">
        <v>806</v>
      </c>
      <c r="G459" s="43"/>
      <c r="H459" s="43"/>
      <c r="I459" s="222"/>
      <c r="J459" s="43"/>
      <c r="K459" s="43"/>
      <c r="L459" s="47"/>
      <c r="M459" s="223"/>
      <c r="N459" s="224"/>
      <c r="O459" s="87"/>
      <c r="P459" s="87"/>
      <c r="Q459" s="87"/>
      <c r="R459" s="87"/>
      <c r="S459" s="87"/>
      <c r="T459" s="88"/>
      <c r="U459" s="41"/>
      <c r="V459" s="41"/>
      <c r="W459" s="41"/>
      <c r="X459" s="41"/>
      <c r="Y459" s="41"/>
      <c r="Z459" s="41"/>
      <c r="AA459" s="41"/>
      <c r="AB459" s="41"/>
      <c r="AC459" s="41"/>
      <c r="AD459" s="41"/>
      <c r="AE459" s="41"/>
      <c r="AT459" s="19" t="s">
        <v>173</v>
      </c>
      <c r="AU459" s="19" t="s">
        <v>86</v>
      </c>
    </row>
    <row r="460" s="12" customFormat="1" ht="25.92" customHeight="1">
      <c r="A460" s="12"/>
      <c r="B460" s="191"/>
      <c r="C460" s="192"/>
      <c r="D460" s="193" t="s">
        <v>75</v>
      </c>
      <c r="E460" s="194" t="s">
        <v>807</v>
      </c>
      <c r="F460" s="194" t="s">
        <v>808</v>
      </c>
      <c r="G460" s="192"/>
      <c r="H460" s="192"/>
      <c r="I460" s="195"/>
      <c r="J460" s="196">
        <f>BK460</f>
        <v>0</v>
      </c>
      <c r="K460" s="192"/>
      <c r="L460" s="197"/>
      <c r="M460" s="198"/>
      <c r="N460" s="199"/>
      <c r="O460" s="199"/>
      <c r="P460" s="200">
        <f>P461+P468+P483+P489+P499+P503+P512+P524+P571+P595+P643+P673+P683+P699</f>
        <v>0</v>
      </c>
      <c r="Q460" s="199"/>
      <c r="R460" s="200">
        <f>R461+R468+R483+R489+R499+R503+R512+R524+R571+R595+R643+R673+R683+R699</f>
        <v>19.206634940000001</v>
      </c>
      <c r="S460" s="199"/>
      <c r="T460" s="201">
        <f>T461+T468+T483+T489+T499+T503+T512+T524+T571+T595+T643+T673+T683+T699</f>
        <v>2.7448847000000001</v>
      </c>
      <c r="U460" s="12"/>
      <c r="V460" s="12"/>
      <c r="W460" s="12"/>
      <c r="X460" s="12"/>
      <c r="Y460" s="12"/>
      <c r="Z460" s="12"/>
      <c r="AA460" s="12"/>
      <c r="AB460" s="12"/>
      <c r="AC460" s="12"/>
      <c r="AD460" s="12"/>
      <c r="AE460" s="12"/>
      <c r="AR460" s="202" t="s">
        <v>86</v>
      </c>
      <c r="AT460" s="203" t="s">
        <v>75</v>
      </c>
      <c r="AU460" s="203" t="s">
        <v>76</v>
      </c>
      <c r="AY460" s="202" t="s">
        <v>164</v>
      </c>
      <c r="BK460" s="204">
        <f>BK461+BK468+BK483+BK489+BK499+BK503+BK512+BK524+BK571+BK595+BK643+BK673+BK683+BK699</f>
        <v>0</v>
      </c>
    </row>
    <row r="461" s="12" customFormat="1" ht="22.8" customHeight="1">
      <c r="A461" s="12"/>
      <c r="B461" s="191"/>
      <c r="C461" s="192"/>
      <c r="D461" s="193" t="s">
        <v>75</v>
      </c>
      <c r="E461" s="205" t="s">
        <v>809</v>
      </c>
      <c r="F461" s="205" t="s">
        <v>810</v>
      </c>
      <c r="G461" s="192"/>
      <c r="H461" s="192"/>
      <c r="I461" s="195"/>
      <c r="J461" s="206">
        <f>BK461</f>
        <v>0</v>
      </c>
      <c r="K461" s="192"/>
      <c r="L461" s="197"/>
      <c r="M461" s="198"/>
      <c r="N461" s="199"/>
      <c r="O461" s="199"/>
      <c r="P461" s="200">
        <f>SUM(P462:P467)</f>
        <v>0</v>
      </c>
      <c r="Q461" s="199"/>
      <c r="R461" s="200">
        <f>SUM(R462:R467)</f>
        <v>0.0092400000000000017</v>
      </c>
      <c r="S461" s="199"/>
      <c r="T461" s="201">
        <f>SUM(T462:T467)</f>
        <v>0</v>
      </c>
      <c r="U461" s="12"/>
      <c r="V461" s="12"/>
      <c r="W461" s="12"/>
      <c r="X461" s="12"/>
      <c r="Y461" s="12"/>
      <c r="Z461" s="12"/>
      <c r="AA461" s="12"/>
      <c r="AB461" s="12"/>
      <c r="AC461" s="12"/>
      <c r="AD461" s="12"/>
      <c r="AE461" s="12"/>
      <c r="AR461" s="202" t="s">
        <v>86</v>
      </c>
      <c r="AT461" s="203" t="s">
        <v>75</v>
      </c>
      <c r="AU461" s="203" t="s">
        <v>84</v>
      </c>
      <c r="AY461" s="202" t="s">
        <v>164</v>
      </c>
      <c r="BK461" s="204">
        <f>SUM(BK462:BK467)</f>
        <v>0</v>
      </c>
    </row>
    <row r="462" s="2" customFormat="1" ht="36" customHeight="1">
      <c r="A462" s="41"/>
      <c r="B462" s="42"/>
      <c r="C462" s="207" t="s">
        <v>811</v>
      </c>
      <c r="D462" s="207" t="s">
        <v>166</v>
      </c>
      <c r="E462" s="208" t="s">
        <v>812</v>
      </c>
      <c r="F462" s="209" t="s">
        <v>813</v>
      </c>
      <c r="G462" s="210" t="s">
        <v>169</v>
      </c>
      <c r="H462" s="211">
        <v>80</v>
      </c>
      <c r="I462" s="212"/>
      <c r="J462" s="213">
        <f>ROUND(I462*H462,2)</f>
        <v>0</v>
      </c>
      <c r="K462" s="209" t="s">
        <v>170</v>
      </c>
      <c r="L462" s="47"/>
      <c r="M462" s="214" t="s">
        <v>32</v>
      </c>
      <c r="N462" s="215" t="s">
        <v>47</v>
      </c>
      <c r="O462" s="87"/>
      <c r="P462" s="216">
        <f>O462*H462</f>
        <v>0</v>
      </c>
      <c r="Q462" s="216">
        <v>0</v>
      </c>
      <c r="R462" s="216">
        <f>Q462*H462</f>
        <v>0</v>
      </c>
      <c r="S462" s="216">
        <v>0</v>
      </c>
      <c r="T462" s="217">
        <f>S462*H462</f>
        <v>0</v>
      </c>
      <c r="U462" s="41"/>
      <c r="V462" s="41"/>
      <c r="W462" s="41"/>
      <c r="X462" s="41"/>
      <c r="Y462" s="41"/>
      <c r="Z462" s="41"/>
      <c r="AA462" s="41"/>
      <c r="AB462" s="41"/>
      <c r="AC462" s="41"/>
      <c r="AD462" s="41"/>
      <c r="AE462" s="41"/>
      <c r="AR462" s="218" t="s">
        <v>272</v>
      </c>
      <c r="AT462" s="218" t="s">
        <v>166</v>
      </c>
      <c r="AU462" s="218" t="s">
        <v>86</v>
      </c>
      <c r="AY462" s="19" t="s">
        <v>164</v>
      </c>
      <c r="BE462" s="219">
        <f>IF(N462="základní",J462,0)</f>
        <v>0</v>
      </c>
      <c r="BF462" s="219">
        <f>IF(N462="snížená",J462,0)</f>
        <v>0</v>
      </c>
      <c r="BG462" s="219">
        <f>IF(N462="zákl. přenesená",J462,0)</f>
        <v>0</v>
      </c>
      <c r="BH462" s="219">
        <f>IF(N462="sníž. přenesená",J462,0)</f>
        <v>0</v>
      </c>
      <c r="BI462" s="219">
        <f>IF(N462="nulová",J462,0)</f>
        <v>0</v>
      </c>
      <c r="BJ462" s="19" t="s">
        <v>84</v>
      </c>
      <c r="BK462" s="219">
        <f>ROUND(I462*H462,2)</f>
        <v>0</v>
      </c>
      <c r="BL462" s="19" t="s">
        <v>272</v>
      </c>
      <c r="BM462" s="218" t="s">
        <v>814</v>
      </c>
    </row>
    <row r="463" s="2" customFormat="1">
      <c r="A463" s="41"/>
      <c r="B463" s="42"/>
      <c r="C463" s="43"/>
      <c r="D463" s="220" t="s">
        <v>173</v>
      </c>
      <c r="E463" s="43"/>
      <c r="F463" s="221" t="s">
        <v>815</v>
      </c>
      <c r="G463" s="43"/>
      <c r="H463" s="43"/>
      <c r="I463" s="222"/>
      <c r="J463" s="43"/>
      <c r="K463" s="43"/>
      <c r="L463" s="47"/>
      <c r="M463" s="223"/>
      <c r="N463" s="224"/>
      <c r="O463" s="87"/>
      <c r="P463" s="87"/>
      <c r="Q463" s="87"/>
      <c r="R463" s="87"/>
      <c r="S463" s="87"/>
      <c r="T463" s="88"/>
      <c r="U463" s="41"/>
      <c r="V463" s="41"/>
      <c r="W463" s="41"/>
      <c r="X463" s="41"/>
      <c r="Y463" s="41"/>
      <c r="Z463" s="41"/>
      <c r="AA463" s="41"/>
      <c r="AB463" s="41"/>
      <c r="AC463" s="41"/>
      <c r="AD463" s="41"/>
      <c r="AE463" s="41"/>
      <c r="AT463" s="19" t="s">
        <v>173</v>
      </c>
      <c r="AU463" s="19" t="s">
        <v>86</v>
      </c>
    </row>
    <row r="464" s="2" customFormat="1" ht="26.4" customHeight="1">
      <c r="A464" s="41"/>
      <c r="B464" s="42"/>
      <c r="C464" s="258" t="s">
        <v>816</v>
      </c>
      <c r="D464" s="258" t="s">
        <v>237</v>
      </c>
      <c r="E464" s="259" t="s">
        <v>817</v>
      </c>
      <c r="F464" s="260" t="s">
        <v>818</v>
      </c>
      <c r="G464" s="261" t="s">
        <v>169</v>
      </c>
      <c r="H464" s="262">
        <v>92.400000000000006</v>
      </c>
      <c r="I464" s="263"/>
      <c r="J464" s="264">
        <f>ROUND(I464*H464,2)</f>
        <v>0</v>
      </c>
      <c r="K464" s="260" t="s">
        <v>170</v>
      </c>
      <c r="L464" s="265"/>
      <c r="M464" s="266" t="s">
        <v>32</v>
      </c>
      <c r="N464" s="267" t="s">
        <v>47</v>
      </c>
      <c r="O464" s="87"/>
      <c r="P464" s="216">
        <f>O464*H464</f>
        <v>0</v>
      </c>
      <c r="Q464" s="216">
        <v>0.00010000000000000001</v>
      </c>
      <c r="R464" s="216">
        <f>Q464*H464</f>
        <v>0.0092400000000000017</v>
      </c>
      <c r="S464" s="216">
        <v>0</v>
      </c>
      <c r="T464" s="217">
        <f>S464*H464</f>
        <v>0</v>
      </c>
      <c r="U464" s="41"/>
      <c r="V464" s="41"/>
      <c r="W464" s="41"/>
      <c r="X464" s="41"/>
      <c r="Y464" s="41"/>
      <c r="Z464" s="41"/>
      <c r="AA464" s="41"/>
      <c r="AB464" s="41"/>
      <c r="AC464" s="41"/>
      <c r="AD464" s="41"/>
      <c r="AE464" s="41"/>
      <c r="AR464" s="218" t="s">
        <v>370</v>
      </c>
      <c r="AT464" s="218" t="s">
        <v>237</v>
      </c>
      <c r="AU464" s="218" t="s">
        <v>86</v>
      </c>
      <c r="AY464" s="19" t="s">
        <v>164</v>
      </c>
      <c r="BE464" s="219">
        <f>IF(N464="základní",J464,0)</f>
        <v>0</v>
      </c>
      <c r="BF464" s="219">
        <f>IF(N464="snížená",J464,0)</f>
        <v>0</v>
      </c>
      <c r="BG464" s="219">
        <f>IF(N464="zákl. přenesená",J464,0)</f>
        <v>0</v>
      </c>
      <c r="BH464" s="219">
        <f>IF(N464="sníž. přenesená",J464,0)</f>
        <v>0</v>
      </c>
      <c r="BI464" s="219">
        <f>IF(N464="nulová",J464,0)</f>
        <v>0</v>
      </c>
      <c r="BJ464" s="19" t="s">
        <v>84</v>
      </c>
      <c r="BK464" s="219">
        <f>ROUND(I464*H464,2)</f>
        <v>0</v>
      </c>
      <c r="BL464" s="19" t="s">
        <v>272</v>
      </c>
      <c r="BM464" s="218" t="s">
        <v>819</v>
      </c>
    </row>
    <row r="465" s="13" customFormat="1">
      <c r="A465" s="13"/>
      <c r="B465" s="225"/>
      <c r="C465" s="226"/>
      <c r="D465" s="227" t="s">
        <v>179</v>
      </c>
      <c r="E465" s="226"/>
      <c r="F465" s="229" t="s">
        <v>820</v>
      </c>
      <c r="G465" s="226"/>
      <c r="H465" s="230">
        <v>92.400000000000006</v>
      </c>
      <c r="I465" s="231"/>
      <c r="J465" s="226"/>
      <c r="K465" s="226"/>
      <c r="L465" s="232"/>
      <c r="M465" s="233"/>
      <c r="N465" s="234"/>
      <c r="O465" s="234"/>
      <c r="P465" s="234"/>
      <c r="Q465" s="234"/>
      <c r="R465" s="234"/>
      <c r="S465" s="234"/>
      <c r="T465" s="235"/>
      <c r="U465" s="13"/>
      <c r="V465" s="13"/>
      <c r="W465" s="13"/>
      <c r="X465" s="13"/>
      <c r="Y465" s="13"/>
      <c r="Z465" s="13"/>
      <c r="AA465" s="13"/>
      <c r="AB465" s="13"/>
      <c r="AC465" s="13"/>
      <c r="AD465" s="13"/>
      <c r="AE465" s="13"/>
      <c r="AT465" s="236" t="s">
        <v>179</v>
      </c>
      <c r="AU465" s="236" t="s">
        <v>86</v>
      </c>
      <c r="AV465" s="13" t="s">
        <v>86</v>
      </c>
      <c r="AW465" s="13" t="s">
        <v>4</v>
      </c>
      <c r="AX465" s="13" t="s">
        <v>84</v>
      </c>
      <c r="AY465" s="236" t="s">
        <v>164</v>
      </c>
    </row>
    <row r="466" s="2" customFormat="1" ht="55.2" customHeight="1">
      <c r="A466" s="41"/>
      <c r="B466" s="42"/>
      <c r="C466" s="207" t="s">
        <v>821</v>
      </c>
      <c r="D466" s="207" t="s">
        <v>166</v>
      </c>
      <c r="E466" s="208" t="s">
        <v>822</v>
      </c>
      <c r="F466" s="209" t="s">
        <v>823</v>
      </c>
      <c r="G466" s="210" t="s">
        <v>221</v>
      </c>
      <c r="H466" s="211">
        <v>0.0089999999999999993</v>
      </c>
      <c r="I466" s="212"/>
      <c r="J466" s="213">
        <f>ROUND(I466*H466,2)</f>
        <v>0</v>
      </c>
      <c r="K466" s="209" t="s">
        <v>170</v>
      </c>
      <c r="L466" s="47"/>
      <c r="M466" s="214" t="s">
        <v>32</v>
      </c>
      <c r="N466" s="215" t="s">
        <v>47</v>
      </c>
      <c r="O466" s="87"/>
      <c r="P466" s="216">
        <f>O466*H466</f>
        <v>0</v>
      </c>
      <c r="Q466" s="216">
        <v>0</v>
      </c>
      <c r="R466" s="216">
        <f>Q466*H466</f>
        <v>0</v>
      </c>
      <c r="S466" s="216">
        <v>0</v>
      </c>
      <c r="T466" s="217">
        <f>S466*H466</f>
        <v>0</v>
      </c>
      <c r="U466" s="41"/>
      <c r="V466" s="41"/>
      <c r="W466" s="41"/>
      <c r="X466" s="41"/>
      <c r="Y466" s="41"/>
      <c r="Z466" s="41"/>
      <c r="AA466" s="41"/>
      <c r="AB466" s="41"/>
      <c r="AC466" s="41"/>
      <c r="AD466" s="41"/>
      <c r="AE466" s="41"/>
      <c r="AR466" s="218" t="s">
        <v>272</v>
      </c>
      <c r="AT466" s="218" t="s">
        <v>166</v>
      </c>
      <c r="AU466" s="218" t="s">
        <v>86</v>
      </c>
      <c r="AY466" s="19" t="s">
        <v>164</v>
      </c>
      <c r="BE466" s="219">
        <f>IF(N466="základní",J466,0)</f>
        <v>0</v>
      </c>
      <c r="BF466" s="219">
        <f>IF(N466="snížená",J466,0)</f>
        <v>0</v>
      </c>
      <c r="BG466" s="219">
        <f>IF(N466="zákl. přenesená",J466,0)</f>
        <v>0</v>
      </c>
      <c r="BH466" s="219">
        <f>IF(N466="sníž. přenesená",J466,0)</f>
        <v>0</v>
      </c>
      <c r="BI466" s="219">
        <f>IF(N466="nulová",J466,0)</f>
        <v>0</v>
      </c>
      <c r="BJ466" s="19" t="s">
        <v>84</v>
      </c>
      <c r="BK466" s="219">
        <f>ROUND(I466*H466,2)</f>
        <v>0</v>
      </c>
      <c r="BL466" s="19" t="s">
        <v>272</v>
      </c>
      <c r="BM466" s="218" t="s">
        <v>824</v>
      </c>
    </row>
    <row r="467" s="2" customFormat="1">
      <c r="A467" s="41"/>
      <c r="B467" s="42"/>
      <c r="C467" s="43"/>
      <c r="D467" s="220" t="s">
        <v>173</v>
      </c>
      <c r="E467" s="43"/>
      <c r="F467" s="221" t="s">
        <v>825</v>
      </c>
      <c r="G467" s="43"/>
      <c r="H467" s="43"/>
      <c r="I467" s="222"/>
      <c r="J467" s="43"/>
      <c r="K467" s="43"/>
      <c r="L467" s="47"/>
      <c r="M467" s="223"/>
      <c r="N467" s="224"/>
      <c r="O467" s="87"/>
      <c r="P467" s="87"/>
      <c r="Q467" s="87"/>
      <c r="R467" s="87"/>
      <c r="S467" s="87"/>
      <c r="T467" s="88"/>
      <c r="U467" s="41"/>
      <c r="V467" s="41"/>
      <c r="W467" s="41"/>
      <c r="X467" s="41"/>
      <c r="Y467" s="41"/>
      <c r="Z467" s="41"/>
      <c r="AA467" s="41"/>
      <c r="AB467" s="41"/>
      <c r="AC467" s="41"/>
      <c r="AD467" s="41"/>
      <c r="AE467" s="41"/>
      <c r="AT467" s="19" t="s">
        <v>173</v>
      </c>
      <c r="AU467" s="19" t="s">
        <v>86</v>
      </c>
    </row>
    <row r="468" s="12" customFormat="1" ht="22.8" customHeight="1">
      <c r="A468" s="12"/>
      <c r="B468" s="191"/>
      <c r="C468" s="192"/>
      <c r="D468" s="193" t="s">
        <v>75</v>
      </c>
      <c r="E468" s="205" t="s">
        <v>826</v>
      </c>
      <c r="F468" s="205" t="s">
        <v>827</v>
      </c>
      <c r="G468" s="192"/>
      <c r="H468" s="192"/>
      <c r="I468" s="195"/>
      <c r="J468" s="206">
        <f>BK468</f>
        <v>0</v>
      </c>
      <c r="K468" s="192"/>
      <c r="L468" s="197"/>
      <c r="M468" s="198"/>
      <c r="N468" s="199"/>
      <c r="O468" s="199"/>
      <c r="P468" s="200">
        <f>SUM(P469:P482)</f>
        <v>0</v>
      </c>
      <c r="Q468" s="199"/>
      <c r="R468" s="200">
        <f>SUM(R469:R482)</f>
        <v>0.047587499999999998</v>
      </c>
      <c r="S468" s="199"/>
      <c r="T468" s="201">
        <f>SUM(T469:T482)</f>
        <v>0.015525000000000001</v>
      </c>
      <c r="U468" s="12"/>
      <c r="V468" s="12"/>
      <c r="W468" s="12"/>
      <c r="X468" s="12"/>
      <c r="Y468" s="12"/>
      <c r="Z468" s="12"/>
      <c r="AA468" s="12"/>
      <c r="AB468" s="12"/>
      <c r="AC468" s="12"/>
      <c r="AD468" s="12"/>
      <c r="AE468" s="12"/>
      <c r="AR468" s="202" t="s">
        <v>86</v>
      </c>
      <c r="AT468" s="203" t="s">
        <v>75</v>
      </c>
      <c r="AU468" s="203" t="s">
        <v>84</v>
      </c>
      <c r="AY468" s="202" t="s">
        <v>164</v>
      </c>
      <c r="BK468" s="204">
        <f>SUM(BK469:BK482)</f>
        <v>0</v>
      </c>
    </row>
    <row r="469" s="2" customFormat="1" ht="40.8" customHeight="1">
      <c r="A469" s="41"/>
      <c r="B469" s="42"/>
      <c r="C469" s="207" t="s">
        <v>828</v>
      </c>
      <c r="D469" s="207" t="s">
        <v>166</v>
      </c>
      <c r="E469" s="208" t="s">
        <v>829</v>
      </c>
      <c r="F469" s="209" t="s">
        <v>830</v>
      </c>
      <c r="G469" s="210" t="s">
        <v>169</v>
      </c>
      <c r="H469" s="211">
        <v>4.5</v>
      </c>
      <c r="I469" s="212"/>
      <c r="J469" s="213">
        <f>ROUND(I469*H469,2)</f>
        <v>0</v>
      </c>
      <c r="K469" s="209" t="s">
        <v>170</v>
      </c>
      <c r="L469" s="47"/>
      <c r="M469" s="214" t="s">
        <v>32</v>
      </c>
      <c r="N469" s="215" t="s">
        <v>47</v>
      </c>
      <c r="O469" s="87"/>
      <c r="P469" s="216">
        <f>O469*H469</f>
        <v>0</v>
      </c>
      <c r="Q469" s="216">
        <v>0.0030000000000000001</v>
      </c>
      <c r="R469" s="216">
        <f>Q469*H469</f>
        <v>0.0135</v>
      </c>
      <c r="S469" s="216">
        <v>0</v>
      </c>
      <c r="T469" s="217">
        <f>S469*H469</f>
        <v>0</v>
      </c>
      <c r="U469" s="41"/>
      <c r="V469" s="41"/>
      <c r="W469" s="41"/>
      <c r="X469" s="41"/>
      <c r="Y469" s="41"/>
      <c r="Z469" s="41"/>
      <c r="AA469" s="41"/>
      <c r="AB469" s="41"/>
      <c r="AC469" s="41"/>
      <c r="AD469" s="41"/>
      <c r="AE469" s="41"/>
      <c r="AR469" s="218" t="s">
        <v>272</v>
      </c>
      <c r="AT469" s="218" t="s">
        <v>166</v>
      </c>
      <c r="AU469" s="218" t="s">
        <v>86</v>
      </c>
      <c r="AY469" s="19" t="s">
        <v>164</v>
      </c>
      <c r="BE469" s="219">
        <f>IF(N469="základní",J469,0)</f>
        <v>0</v>
      </c>
      <c r="BF469" s="219">
        <f>IF(N469="snížená",J469,0)</f>
        <v>0</v>
      </c>
      <c r="BG469" s="219">
        <f>IF(N469="zákl. přenesená",J469,0)</f>
        <v>0</v>
      </c>
      <c r="BH469" s="219">
        <f>IF(N469="sníž. přenesená",J469,0)</f>
        <v>0</v>
      </c>
      <c r="BI469" s="219">
        <f>IF(N469="nulová",J469,0)</f>
        <v>0</v>
      </c>
      <c r="BJ469" s="19" t="s">
        <v>84</v>
      </c>
      <c r="BK469" s="219">
        <f>ROUND(I469*H469,2)</f>
        <v>0</v>
      </c>
      <c r="BL469" s="19" t="s">
        <v>272</v>
      </c>
      <c r="BM469" s="218" t="s">
        <v>831</v>
      </c>
    </row>
    <row r="470" s="2" customFormat="1">
      <c r="A470" s="41"/>
      <c r="B470" s="42"/>
      <c r="C470" s="43"/>
      <c r="D470" s="220" t="s">
        <v>173</v>
      </c>
      <c r="E470" s="43"/>
      <c r="F470" s="221" t="s">
        <v>832</v>
      </c>
      <c r="G470" s="43"/>
      <c r="H470" s="43"/>
      <c r="I470" s="222"/>
      <c r="J470" s="43"/>
      <c r="K470" s="43"/>
      <c r="L470" s="47"/>
      <c r="M470" s="223"/>
      <c r="N470" s="224"/>
      <c r="O470" s="87"/>
      <c r="P470" s="87"/>
      <c r="Q470" s="87"/>
      <c r="R470" s="87"/>
      <c r="S470" s="87"/>
      <c r="T470" s="88"/>
      <c r="U470" s="41"/>
      <c r="V470" s="41"/>
      <c r="W470" s="41"/>
      <c r="X470" s="41"/>
      <c r="Y470" s="41"/>
      <c r="Z470" s="41"/>
      <c r="AA470" s="41"/>
      <c r="AB470" s="41"/>
      <c r="AC470" s="41"/>
      <c r="AD470" s="41"/>
      <c r="AE470" s="41"/>
      <c r="AT470" s="19" t="s">
        <v>173</v>
      </c>
      <c r="AU470" s="19" t="s">
        <v>86</v>
      </c>
    </row>
    <row r="471" s="2" customFormat="1">
      <c r="A471" s="41"/>
      <c r="B471" s="42"/>
      <c r="C471" s="43"/>
      <c r="D471" s="227" t="s">
        <v>592</v>
      </c>
      <c r="E471" s="43"/>
      <c r="F471" s="268" t="s">
        <v>833</v>
      </c>
      <c r="G471" s="43"/>
      <c r="H471" s="43"/>
      <c r="I471" s="222"/>
      <c r="J471" s="43"/>
      <c r="K471" s="43"/>
      <c r="L471" s="47"/>
      <c r="M471" s="223"/>
      <c r="N471" s="224"/>
      <c r="O471" s="87"/>
      <c r="P471" s="87"/>
      <c r="Q471" s="87"/>
      <c r="R471" s="87"/>
      <c r="S471" s="87"/>
      <c r="T471" s="88"/>
      <c r="U471" s="41"/>
      <c r="V471" s="41"/>
      <c r="W471" s="41"/>
      <c r="X471" s="41"/>
      <c r="Y471" s="41"/>
      <c r="Z471" s="41"/>
      <c r="AA471" s="41"/>
      <c r="AB471" s="41"/>
      <c r="AC471" s="41"/>
      <c r="AD471" s="41"/>
      <c r="AE471" s="41"/>
      <c r="AT471" s="19" t="s">
        <v>592</v>
      </c>
      <c r="AU471" s="19" t="s">
        <v>86</v>
      </c>
    </row>
    <row r="472" s="2" customFormat="1" ht="24" customHeight="1">
      <c r="A472" s="41"/>
      <c r="B472" s="42"/>
      <c r="C472" s="258" t="s">
        <v>834</v>
      </c>
      <c r="D472" s="258" t="s">
        <v>237</v>
      </c>
      <c r="E472" s="259" t="s">
        <v>835</v>
      </c>
      <c r="F472" s="260" t="s">
        <v>836</v>
      </c>
      <c r="G472" s="261" t="s">
        <v>169</v>
      </c>
      <c r="H472" s="262">
        <v>4.7249999999999996</v>
      </c>
      <c r="I472" s="263"/>
      <c r="J472" s="264">
        <f>ROUND(I472*H472,2)</f>
        <v>0</v>
      </c>
      <c r="K472" s="260" t="s">
        <v>170</v>
      </c>
      <c r="L472" s="265"/>
      <c r="M472" s="266" t="s">
        <v>32</v>
      </c>
      <c r="N472" s="267" t="s">
        <v>47</v>
      </c>
      <c r="O472" s="87"/>
      <c r="P472" s="216">
        <f>O472*H472</f>
        <v>0</v>
      </c>
      <c r="Q472" s="216">
        <v>0.00075000000000000002</v>
      </c>
      <c r="R472" s="216">
        <f>Q472*H472</f>
        <v>0.0035437499999999996</v>
      </c>
      <c r="S472" s="216">
        <v>0</v>
      </c>
      <c r="T472" s="217">
        <f>S472*H472</f>
        <v>0</v>
      </c>
      <c r="U472" s="41"/>
      <c r="V472" s="41"/>
      <c r="W472" s="41"/>
      <c r="X472" s="41"/>
      <c r="Y472" s="41"/>
      <c r="Z472" s="41"/>
      <c r="AA472" s="41"/>
      <c r="AB472" s="41"/>
      <c r="AC472" s="41"/>
      <c r="AD472" s="41"/>
      <c r="AE472" s="41"/>
      <c r="AR472" s="218" t="s">
        <v>370</v>
      </c>
      <c r="AT472" s="218" t="s">
        <v>237</v>
      </c>
      <c r="AU472" s="218" t="s">
        <v>86</v>
      </c>
      <c r="AY472" s="19" t="s">
        <v>164</v>
      </c>
      <c r="BE472" s="219">
        <f>IF(N472="základní",J472,0)</f>
        <v>0</v>
      </c>
      <c r="BF472" s="219">
        <f>IF(N472="snížená",J472,0)</f>
        <v>0</v>
      </c>
      <c r="BG472" s="219">
        <f>IF(N472="zákl. přenesená",J472,0)</f>
        <v>0</v>
      </c>
      <c r="BH472" s="219">
        <f>IF(N472="sníž. přenesená",J472,0)</f>
        <v>0</v>
      </c>
      <c r="BI472" s="219">
        <f>IF(N472="nulová",J472,0)</f>
        <v>0</v>
      </c>
      <c r="BJ472" s="19" t="s">
        <v>84</v>
      </c>
      <c r="BK472" s="219">
        <f>ROUND(I472*H472,2)</f>
        <v>0</v>
      </c>
      <c r="BL472" s="19" t="s">
        <v>272</v>
      </c>
      <c r="BM472" s="218" t="s">
        <v>837</v>
      </c>
    </row>
    <row r="473" s="13" customFormat="1">
      <c r="A473" s="13"/>
      <c r="B473" s="225"/>
      <c r="C473" s="226"/>
      <c r="D473" s="227" t="s">
        <v>179</v>
      </c>
      <c r="E473" s="226"/>
      <c r="F473" s="229" t="s">
        <v>838</v>
      </c>
      <c r="G473" s="226"/>
      <c r="H473" s="230">
        <v>4.7249999999999996</v>
      </c>
      <c r="I473" s="231"/>
      <c r="J473" s="226"/>
      <c r="K473" s="226"/>
      <c r="L473" s="232"/>
      <c r="M473" s="233"/>
      <c r="N473" s="234"/>
      <c r="O473" s="234"/>
      <c r="P473" s="234"/>
      <c r="Q473" s="234"/>
      <c r="R473" s="234"/>
      <c r="S473" s="234"/>
      <c r="T473" s="235"/>
      <c r="U473" s="13"/>
      <c r="V473" s="13"/>
      <c r="W473" s="13"/>
      <c r="X473" s="13"/>
      <c r="Y473" s="13"/>
      <c r="Z473" s="13"/>
      <c r="AA473" s="13"/>
      <c r="AB473" s="13"/>
      <c r="AC473" s="13"/>
      <c r="AD473" s="13"/>
      <c r="AE473" s="13"/>
      <c r="AT473" s="236" t="s">
        <v>179</v>
      </c>
      <c r="AU473" s="236" t="s">
        <v>86</v>
      </c>
      <c r="AV473" s="13" t="s">
        <v>86</v>
      </c>
      <c r="AW473" s="13" t="s">
        <v>4</v>
      </c>
      <c r="AX473" s="13" t="s">
        <v>84</v>
      </c>
      <c r="AY473" s="236" t="s">
        <v>164</v>
      </c>
    </row>
    <row r="474" s="2" customFormat="1" ht="40.8" customHeight="1">
      <c r="A474" s="41"/>
      <c r="B474" s="42"/>
      <c r="C474" s="207" t="s">
        <v>839</v>
      </c>
      <c r="D474" s="207" t="s">
        <v>166</v>
      </c>
      <c r="E474" s="208" t="s">
        <v>840</v>
      </c>
      <c r="F474" s="209" t="s">
        <v>841</v>
      </c>
      <c r="G474" s="210" t="s">
        <v>169</v>
      </c>
      <c r="H474" s="211">
        <v>4.5</v>
      </c>
      <c r="I474" s="212"/>
      <c r="J474" s="213">
        <f>ROUND(I474*H474,2)</f>
        <v>0</v>
      </c>
      <c r="K474" s="209" t="s">
        <v>170</v>
      </c>
      <c r="L474" s="47"/>
      <c r="M474" s="214" t="s">
        <v>32</v>
      </c>
      <c r="N474" s="215" t="s">
        <v>47</v>
      </c>
      <c r="O474" s="87"/>
      <c r="P474" s="216">
        <f>O474*H474</f>
        <v>0</v>
      </c>
      <c r="Q474" s="216">
        <v>0.0060000000000000001</v>
      </c>
      <c r="R474" s="216">
        <f>Q474*H474</f>
        <v>0.027</v>
      </c>
      <c r="S474" s="216">
        <v>0</v>
      </c>
      <c r="T474" s="217">
        <f>S474*H474</f>
        <v>0</v>
      </c>
      <c r="U474" s="41"/>
      <c r="V474" s="41"/>
      <c r="W474" s="41"/>
      <c r="X474" s="41"/>
      <c r="Y474" s="41"/>
      <c r="Z474" s="41"/>
      <c r="AA474" s="41"/>
      <c r="AB474" s="41"/>
      <c r="AC474" s="41"/>
      <c r="AD474" s="41"/>
      <c r="AE474" s="41"/>
      <c r="AR474" s="218" t="s">
        <v>272</v>
      </c>
      <c r="AT474" s="218" t="s">
        <v>166</v>
      </c>
      <c r="AU474" s="218" t="s">
        <v>86</v>
      </c>
      <c r="AY474" s="19" t="s">
        <v>164</v>
      </c>
      <c r="BE474" s="219">
        <f>IF(N474="základní",J474,0)</f>
        <v>0</v>
      </c>
      <c r="BF474" s="219">
        <f>IF(N474="snížená",J474,0)</f>
        <v>0</v>
      </c>
      <c r="BG474" s="219">
        <f>IF(N474="zákl. přenesená",J474,0)</f>
        <v>0</v>
      </c>
      <c r="BH474" s="219">
        <f>IF(N474="sníž. přenesená",J474,0)</f>
        <v>0</v>
      </c>
      <c r="BI474" s="219">
        <f>IF(N474="nulová",J474,0)</f>
        <v>0</v>
      </c>
      <c r="BJ474" s="19" t="s">
        <v>84</v>
      </c>
      <c r="BK474" s="219">
        <f>ROUND(I474*H474,2)</f>
        <v>0</v>
      </c>
      <c r="BL474" s="19" t="s">
        <v>272</v>
      </c>
      <c r="BM474" s="218" t="s">
        <v>842</v>
      </c>
    </row>
    <row r="475" s="2" customFormat="1">
      <c r="A475" s="41"/>
      <c r="B475" s="42"/>
      <c r="C475" s="43"/>
      <c r="D475" s="220" t="s">
        <v>173</v>
      </c>
      <c r="E475" s="43"/>
      <c r="F475" s="221" t="s">
        <v>843</v>
      </c>
      <c r="G475" s="43"/>
      <c r="H475" s="43"/>
      <c r="I475" s="222"/>
      <c r="J475" s="43"/>
      <c r="K475" s="43"/>
      <c r="L475" s="47"/>
      <c r="M475" s="223"/>
      <c r="N475" s="224"/>
      <c r="O475" s="87"/>
      <c r="P475" s="87"/>
      <c r="Q475" s="87"/>
      <c r="R475" s="87"/>
      <c r="S475" s="87"/>
      <c r="T475" s="88"/>
      <c r="U475" s="41"/>
      <c r="V475" s="41"/>
      <c r="W475" s="41"/>
      <c r="X475" s="41"/>
      <c r="Y475" s="41"/>
      <c r="Z475" s="41"/>
      <c r="AA475" s="41"/>
      <c r="AB475" s="41"/>
      <c r="AC475" s="41"/>
      <c r="AD475" s="41"/>
      <c r="AE475" s="41"/>
      <c r="AT475" s="19" t="s">
        <v>173</v>
      </c>
      <c r="AU475" s="19" t="s">
        <v>86</v>
      </c>
    </row>
    <row r="476" s="13" customFormat="1">
      <c r="A476" s="13"/>
      <c r="B476" s="225"/>
      <c r="C476" s="226"/>
      <c r="D476" s="227" t="s">
        <v>179</v>
      </c>
      <c r="E476" s="228" t="s">
        <v>32</v>
      </c>
      <c r="F476" s="229" t="s">
        <v>844</v>
      </c>
      <c r="G476" s="226"/>
      <c r="H476" s="230">
        <v>4.5</v>
      </c>
      <c r="I476" s="231"/>
      <c r="J476" s="226"/>
      <c r="K476" s="226"/>
      <c r="L476" s="232"/>
      <c r="M476" s="233"/>
      <c r="N476" s="234"/>
      <c r="O476" s="234"/>
      <c r="P476" s="234"/>
      <c r="Q476" s="234"/>
      <c r="R476" s="234"/>
      <c r="S476" s="234"/>
      <c r="T476" s="235"/>
      <c r="U476" s="13"/>
      <c r="V476" s="13"/>
      <c r="W476" s="13"/>
      <c r="X476" s="13"/>
      <c r="Y476" s="13"/>
      <c r="Z476" s="13"/>
      <c r="AA476" s="13"/>
      <c r="AB476" s="13"/>
      <c r="AC476" s="13"/>
      <c r="AD476" s="13"/>
      <c r="AE476" s="13"/>
      <c r="AT476" s="236" t="s">
        <v>179</v>
      </c>
      <c r="AU476" s="236" t="s">
        <v>86</v>
      </c>
      <c r="AV476" s="13" t="s">
        <v>86</v>
      </c>
      <c r="AW476" s="13" t="s">
        <v>38</v>
      </c>
      <c r="AX476" s="13" t="s">
        <v>84</v>
      </c>
      <c r="AY476" s="236" t="s">
        <v>164</v>
      </c>
    </row>
    <row r="477" s="2" customFormat="1" ht="24" customHeight="1">
      <c r="A477" s="41"/>
      <c r="B477" s="42"/>
      <c r="C477" s="258" t="s">
        <v>845</v>
      </c>
      <c r="D477" s="258" t="s">
        <v>237</v>
      </c>
      <c r="E477" s="259" t="s">
        <v>835</v>
      </c>
      <c r="F477" s="260" t="s">
        <v>836</v>
      </c>
      <c r="G477" s="261" t="s">
        <v>169</v>
      </c>
      <c r="H477" s="262">
        <v>4.7249999999999996</v>
      </c>
      <c r="I477" s="263"/>
      <c r="J477" s="264">
        <f>ROUND(I477*H477,2)</f>
        <v>0</v>
      </c>
      <c r="K477" s="260" t="s">
        <v>170</v>
      </c>
      <c r="L477" s="265"/>
      <c r="M477" s="266" t="s">
        <v>32</v>
      </c>
      <c r="N477" s="267" t="s">
        <v>47</v>
      </c>
      <c r="O477" s="87"/>
      <c r="P477" s="216">
        <f>O477*H477</f>
        <v>0</v>
      </c>
      <c r="Q477" s="216">
        <v>0.00075000000000000002</v>
      </c>
      <c r="R477" s="216">
        <f>Q477*H477</f>
        <v>0.0035437499999999996</v>
      </c>
      <c r="S477" s="216">
        <v>0</v>
      </c>
      <c r="T477" s="217">
        <f>S477*H477</f>
        <v>0</v>
      </c>
      <c r="U477" s="41"/>
      <c r="V477" s="41"/>
      <c r="W477" s="41"/>
      <c r="X477" s="41"/>
      <c r="Y477" s="41"/>
      <c r="Z477" s="41"/>
      <c r="AA477" s="41"/>
      <c r="AB477" s="41"/>
      <c r="AC477" s="41"/>
      <c r="AD477" s="41"/>
      <c r="AE477" s="41"/>
      <c r="AR477" s="218" t="s">
        <v>370</v>
      </c>
      <c r="AT477" s="218" t="s">
        <v>237</v>
      </c>
      <c r="AU477" s="218" t="s">
        <v>86</v>
      </c>
      <c r="AY477" s="19" t="s">
        <v>164</v>
      </c>
      <c r="BE477" s="219">
        <f>IF(N477="základní",J477,0)</f>
        <v>0</v>
      </c>
      <c r="BF477" s="219">
        <f>IF(N477="snížená",J477,0)</f>
        <v>0</v>
      </c>
      <c r="BG477" s="219">
        <f>IF(N477="zákl. přenesená",J477,0)</f>
        <v>0</v>
      </c>
      <c r="BH477" s="219">
        <f>IF(N477="sníž. přenesená",J477,0)</f>
        <v>0</v>
      </c>
      <c r="BI477" s="219">
        <f>IF(N477="nulová",J477,0)</f>
        <v>0</v>
      </c>
      <c r="BJ477" s="19" t="s">
        <v>84</v>
      </c>
      <c r="BK477" s="219">
        <f>ROUND(I477*H477,2)</f>
        <v>0</v>
      </c>
      <c r="BL477" s="19" t="s">
        <v>272</v>
      </c>
      <c r="BM477" s="218" t="s">
        <v>846</v>
      </c>
    </row>
    <row r="478" s="13" customFormat="1">
      <c r="A478" s="13"/>
      <c r="B478" s="225"/>
      <c r="C478" s="226"/>
      <c r="D478" s="227" t="s">
        <v>179</v>
      </c>
      <c r="E478" s="226"/>
      <c r="F478" s="229" t="s">
        <v>838</v>
      </c>
      <c r="G478" s="226"/>
      <c r="H478" s="230">
        <v>4.7249999999999996</v>
      </c>
      <c r="I478" s="231"/>
      <c r="J478" s="226"/>
      <c r="K478" s="226"/>
      <c r="L478" s="232"/>
      <c r="M478" s="233"/>
      <c r="N478" s="234"/>
      <c r="O478" s="234"/>
      <c r="P478" s="234"/>
      <c r="Q478" s="234"/>
      <c r="R478" s="234"/>
      <c r="S478" s="234"/>
      <c r="T478" s="235"/>
      <c r="U478" s="13"/>
      <c r="V478" s="13"/>
      <c r="W478" s="13"/>
      <c r="X478" s="13"/>
      <c r="Y478" s="13"/>
      <c r="Z478" s="13"/>
      <c r="AA478" s="13"/>
      <c r="AB478" s="13"/>
      <c r="AC478" s="13"/>
      <c r="AD478" s="13"/>
      <c r="AE478" s="13"/>
      <c r="AT478" s="236" t="s">
        <v>179</v>
      </c>
      <c r="AU478" s="236" t="s">
        <v>86</v>
      </c>
      <c r="AV478" s="13" t="s">
        <v>86</v>
      </c>
      <c r="AW478" s="13" t="s">
        <v>4</v>
      </c>
      <c r="AX478" s="13" t="s">
        <v>84</v>
      </c>
      <c r="AY478" s="236" t="s">
        <v>164</v>
      </c>
    </row>
    <row r="479" s="2" customFormat="1" ht="60" customHeight="1">
      <c r="A479" s="41"/>
      <c r="B479" s="42"/>
      <c r="C479" s="207" t="s">
        <v>847</v>
      </c>
      <c r="D479" s="207" t="s">
        <v>166</v>
      </c>
      <c r="E479" s="208" t="s">
        <v>848</v>
      </c>
      <c r="F479" s="209" t="s">
        <v>849</v>
      </c>
      <c r="G479" s="210" t="s">
        <v>169</v>
      </c>
      <c r="H479" s="211">
        <v>6.75</v>
      </c>
      <c r="I479" s="212"/>
      <c r="J479" s="213">
        <f>ROUND(I479*H479,2)</f>
        <v>0</v>
      </c>
      <c r="K479" s="209" t="s">
        <v>170</v>
      </c>
      <c r="L479" s="47"/>
      <c r="M479" s="214" t="s">
        <v>32</v>
      </c>
      <c r="N479" s="215" t="s">
        <v>47</v>
      </c>
      <c r="O479" s="87"/>
      <c r="P479" s="216">
        <f>O479*H479</f>
        <v>0</v>
      </c>
      <c r="Q479" s="216">
        <v>0</v>
      </c>
      <c r="R479" s="216">
        <f>Q479*H479</f>
        <v>0</v>
      </c>
      <c r="S479" s="216">
        <v>0.0023</v>
      </c>
      <c r="T479" s="217">
        <f>S479*H479</f>
        <v>0.015525000000000001</v>
      </c>
      <c r="U479" s="41"/>
      <c r="V479" s="41"/>
      <c r="W479" s="41"/>
      <c r="X479" s="41"/>
      <c r="Y479" s="41"/>
      <c r="Z479" s="41"/>
      <c r="AA479" s="41"/>
      <c r="AB479" s="41"/>
      <c r="AC479" s="41"/>
      <c r="AD479" s="41"/>
      <c r="AE479" s="41"/>
      <c r="AR479" s="218" t="s">
        <v>272</v>
      </c>
      <c r="AT479" s="218" t="s">
        <v>166</v>
      </c>
      <c r="AU479" s="218" t="s">
        <v>86</v>
      </c>
      <c r="AY479" s="19" t="s">
        <v>164</v>
      </c>
      <c r="BE479" s="219">
        <f>IF(N479="základní",J479,0)</f>
        <v>0</v>
      </c>
      <c r="BF479" s="219">
        <f>IF(N479="snížená",J479,0)</f>
        <v>0</v>
      </c>
      <c r="BG479" s="219">
        <f>IF(N479="zákl. přenesená",J479,0)</f>
        <v>0</v>
      </c>
      <c r="BH479" s="219">
        <f>IF(N479="sníž. přenesená",J479,0)</f>
        <v>0</v>
      </c>
      <c r="BI479" s="219">
        <f>IF(N479="nulová",J479,0)</f>
        <v>0</v>
      </c>
      <c r="BJ479" s="19" t="s">
        <v>84</v>
      </c>
      <c r="BK479" s="219">
        <f>ROUND(I479*H479,2)</f>
        <v>0</v>
      </c>
      <c r="BL479" s="19" t="s">
        <v>272</v>
      </c>
      <c r="BM479" s="218" t="s">
        <v>850</v>
      </c>
    </row>
    <row r="480" s="2" customFormat="1">
      <c r="A480" s="41"/>
      <c r="B480" s="42"/>
      <c r="C480" s="43"/>
      <c r="D480" s="220" t="s">
        <v>173</v>
      </c>
      <c r="E480" s="43"/>
      <c r="F480" s="221" t="s">
        <v>851</v>
      </c>
      <c r="G480" s="43"/>
      <c r="H480" s="43"/>
      <c r="I480" s="222"/>
      <c r="J480" s="43"/>
      <c r="K480" s="43"/>
      <c r="L480" s="47"/>
      <c r="M480" s="223"/>
      <c r="N480" s="224"/>
      <c r="O480" s="87"/>
      <c r="P480" s="87"/>
      <c r="Q480" s="87"/>
      <c r="R480" s="87"/>
      <c r="S480" s="87"/>
      <c r="T480" s="88"/>
      <c r="U480" s="41"/>
      <c r="V480" s="41"/>
      <c r="W480" s="41"/>
      <c r="X480" s="41"/>
      <c r="Y480" s="41"/>
      <c r="Z480" s="41"/>
      <c r="AA480" s="41"/>
      <c r="AB480" s="41"/>
      <c r="AC480" s="41"/>
      <c r="AD480" s="41"/>
      <c r="AE480" s="41"/>
      <c r="AT480" s="19" t="s">
        <v>173</v>
      </c>
      <c r="AU480" s="19" t="s">
        <v>86</v>
      </c>
    </row>
    <row r="481" s="2" customFormat="1" ht="55.2" customHeight="1">
      <c r="A481" s="41"/>
      <c r="B481" s="42"/>
      <c r="C481" s="207" t="s">
        <v>852</v>
      </c>
      <c r="D481" s="207" t="s">
        <v>166</v>
      </c>
      <c r="E481" s="208" t="s">
        <v>853</v>
      </c>
      <c r="F481" s="209" t="s">
        <v>854</v>
      </c>
      <c r="G481" s="210" t="s">
        <v>221</v>
      </c>
      <c r="H481" s="211">
        <v>0.048000000000000001</v>
      </c>
      <c r="I481" s="212"/>
      <c r="J481" s="213">
        <f>ROUND(I481*H481,2)</f>
        <v>0</v>
      </c>
      <c r="K481" s="209" t="s">
        <v>170</v>
      </c>
      <c r="L481" s="47"/>
      <c r="M481" s="214" t="s">
        <v>32</v>
      </c>
      <c r="N481" s="215" t="s">
        <v>47</v>
      </c>
      <c r="O481" s="87"/>
      <c r="P481" s="216">
        <f>O481*H481</f>
        <v>0</v>
      </c>
      <c r="Q481" s="216">
        <v>0</v>
      </c>
      <c r="R481" s="216">
        <f>Q481*H481</f>
        <v>0</v>
      </c>
      <c r="S481" s="216">
        <v>0</v>
      </c>
      <c r="T481" s="217">
        <f>S481*H481</f>
        <v>0</v>
      </c>
      <c r="U481" s="41"/>
      <c r="V481" s="41"/>
      <c r="W481" s="41"/>
      <c r="X481" s="41"/>
      <c r="Y481" s="41"/>
      <c r="Z481" s="41"/>
      <c r="AA481" s="41"/>
      <c r="AB481" s="41"/>
      <c r="AC481" s="41"/>
      <c r="AD481" s="41"/>
      <c r="AE481" s="41"/>
      <c r="AR481" s="218" t="s">
        <v>272</v>
      </c>
      <c r="AT481" s="218" t="s">
        <v>166</v>
      </c>
      <c r="AU481" s="218" t="s">
        <v>86</v>
      </c>
      <c r="AY481" s="19" t="s">
        <v>164</v>
      </c>
      <c r="BE481" s="219">
        <f>IF(N481="základní",J481,0)</f>
        <v>0</v>
      </c>
      <c r="BF481" s="219">
        <f>IF(N481="snížená",J481,0)</f>
        <v>0</v>
      </c>
      <c r="BG481" s="219">
        <f>IF(N481="zákl. přenesená",J481,0)</f>
        <v>0</v>
      </c>
      <c r="BH481" s="219">
        <f>IF(N481="sníž. přenesená",J481,0)</f>
        <v>0</v>
      </c>
      <c r="BI481" s="219">
        <f>IF(N481="nulová",J481,0)</f>
        <v>0</v>
      </c>
      <c r="BJ481" s="19" t="s">
        <v>84</v>
      </c>
      <c r="BK481" s="219">
        <f>ROUND(I481*H481,2)</f>
        <v>0</v>
      </c>
      <c r="BL481" s="19" t="s">
        <v>272</v>
      </c>
      <c r="BM481" s="218" t="s">
        <v>855</v>
      </c>
    </row>
    <row r="482" s="2" customFormat="1">
      <c r="A482" s="41"/>
      <c r="B482" s="42"/>
      <c r="C482" s="43"/>
      <c r="D482" s="220" t="s">
        <v>173</v>
      </c>
      <c r="E482" s="43"/>
      <c r="F482" s="221" t="s">
        <v>856</v>
      </c>
      <c r="G482" s="43"/>
      <c r="H482" s="43"/>
      <c r="I482" s="222"/>
      <c r="J482" s="43"/>
      <c r="K482" s="43"/>
      <c r="L482" s="47"/>
      <c r="M482" s="223"/>
      <c r="N482" s="224"/>
      <c r="O482" s="87"/>
      <c r="P482" s="87"/>
      <c r="Q482" s="87"/>
      <c r="R482" s="87"/>
      <c r="S482" s="87"/>
      <c r="T482" s="88"/>
      <c r="U482" s="41"/>
      <c r="V482" s="41"/>
      <c r="W482" s="41"/>
      <c r="X482" s="41"/>
      <c r="Y482" s="41"/>
      <c r="Z482" s="41"/>
      <c r="AA482" s="41"/>
      <c r="AB482" s="41"/>
      <c r="AC482" s="41"/>
      <c r="AD482" s="41"/>
      <c r="AE482" s="41"/>
      <c r="AT482" s="19" t="s">
        <v>173</v>
      </c>
      <c r="AU482" s="19" t="s">
        <v>86</v>
      </c>
    </row>
    <row r="483" s="12" customFormat="1" ht="22.8" customHeight="1">
      <c r="A483" s="12"/>
      <c r="B483" s="191"/>
      <c r="C483" s="192"/>
      <c r="D483" s="193" t="s">
        <v>75</v>
      </c>
      <c r="E483" s="205" t="s">
        <v>857</v>
      </c>
      <c r="F483" s="205" t="s">
        <v>858</v>
      </c>
      <c r="G483" s="192"/>
      <c r="H483" s="192"/>
      <c r="I483" s="195"/>
      <c r="J483" s="206">
        <f>BK483</f>
        <v>0</v>
      </c>
      <c r="K483" s="192"/>
      <c r="L483" s="197"/>
      <c r="M483" s="198"/>
      <c r="N483" s="199"/>
      <c r="O483" s="199"/>
      <c r="P483" s="200">
        <f>SUM(P484:P488)</f>
        <v>0</v>
      </c>
      <c r="Q483" s="199"/>
      <c r="R483" s="200">
        <f>SUM(R484:R488)</f>
        <v>0.016875000000000001</v>
      </c>
      <c r="S483" s="199"/>
      <c r="T483" s="201">
        <f>SUM(T484:T488)</f>
        <v>0.067500000000000004</v>
      </c>
      <c r="U483" s="12"/>
      <c r="V483" s="12"/>
      <c r="W483" s="12"/>
      <c r="X483" s="12"/>
      <c r="Y483" s="12"/>
      <c r="Z483" s="12"/>
      <c r="AA483" s="12"/>
      <c r="AB483" s="12"/>
      <c r="AC483" s="12"/>
      <c r="AD483" s="12"/>
      <c r="AE483" s="12"/>
      <c r="AR483" s="202" t="s">
        <v>86</v>
      </c>
      <c r="AT483" s="203" t="s">
        <v>75</v>
      </c>
      <c r="AU483" s="203" t="s">
        <v>84</v>
      </c>
      <c r="AY483" s="202" t="s">
        <v>164</v>
      </c>
      <c r="BK483" s="204">
        <f>SUM(BK484:BK488)</f>
        <v>0</v>
      </c>
    </row>
    <row r="484" s="2" customFormat="1" ht="16.5" customHeight="1">
      <c r="A484" s="41"/>
      <c r="B484" s="42"/>
      <c r="C484" s="207" t="s">
        <v>859</v>
      </c>
      <c r="D484" s="207" t="s">
        <v>166</v>
      </c>
      <c r="E484" s="208" t="s">
        <v>860</v>
      </c>
      <c r="F484" s="209" t="s">
        <v>861</v>
      </c>
      <c r="G484" s="210" t="s">
        <v>169</v>
      </c>
      <c r="H484" s="211">
        <v>6.75</v>
      </c>
      <c r="I484" s="212"/>
      <c r="J484" s="213">
        <f>ROUND(I484*H484,2)</f>
        <v>0</v>
      </c>
      <c r="K484" s="209" t="s">
        <v>170</v>
      </c>
      <c r="L484" s="47"/>
      <c r="M484" s="214" t="s">
        <v>32</v>
      </c>
      <c r="N484" s="215" t="s">
        <v>47</v>
      </c>
      <c r="O484" s="87"/>
      <c r="P484" s="216">
        <f>O484*H484</f>
        <v>0</v>
      </c>
      <c r="Q484" s="216">
        <v>0.0025000000000000001</v>
      </c>
      <c r="R484" s="216">
        <f>Q484*H484</f>
        <v>0.016875000000000001</v>
      </c>
      <c r="S484" s="216">
        <v>0.01</v>
      </c>
      <c r="T484" s="217">
        <f>S484*H484</f>
        <v>0.067500000000000004</v>
      </c>
      <c r="U484" s="41"/>
      <c r="V484" s="41"/>
      <c r="W484" s="41"/>
      <c r="X484" s="41"/>
      <c r="Y484" s="41"/>
      <c r="Z484" s="41"/>
      <c r="AA484" s="41"/>
      <c r="AB484" s="41"/>
      <c r="AC484" s="41"/>
      <c r="AD484" s="41"/>
      <c r="AE484" s="41"/>
      <c r="AR484" s="218" t="s">
        <v>272</v>
      </c>
      <c r="AT484" s="218" t="s">
        <v>166</v>
      </c>
      <c r="AU484" s="218" t="s">
        <v>86</v>
      </c>
      <c r="AY484" s="19" t="s">
        <v>164</v>
      </c>
      <c r="BE484" s="219">
        <f>IF(N484="základní",J484,0)</f>
        <v>0</v>
      </c>
      <c r="BF484" s="219">
        <f>IF(N484="snížená",J484,0)</f>
        <v>0</v>
      </c>
      <c r="BG484" s="219">
        <f>IF(N484="zákl. přenesená",J484,0)</f>
        <v>0</v>
      </c>
      <c r="BH484" s="219">
        <f>IF(N484="sníž. přenesená",J484,0)</f>
        <v>0</v>
      </c>
      <c r="BI484" s="219">
        <f>IF(N484="nulová",J484,0)</f>
        <v>0</v>
      </c>
      <c r="BJ484" s="19" t="s">
        <v>84</v>
      </c>
      <c r="BK484" s="219">
        <f>ROUND(I484*H484,2)</f>
        <v>0</v>
      </c>
      <c r="BL484" s="19" t="s">
        <v>272</v>
      </c>
      <c r="BM484" s="218" t="s">
        <v>862</v>
      </c>
    </row>
    <row r="485" s="2" customFormat="1">
      <c r="A485" s="41"/>
      <c r="B485" s="42"/>
      <c r="C485" s="43"/>
      <c r="D485" s="220" t="s">
        <v>173</v>
      </c>
      <c r="E485" s="43"/>
      <c r="F485" s="221" t="s">
        <v>863</v>
      </c>
      <c r="G485" s="43"/>
      <c r="H485" s="43"/>
      <c r="I485" s="222"/>
      <c r="J485" s="43"/>
      <c r="K485" s="43"/>
      <c r="L485" s="47"/>
      <c r="M485" s="223"/>
      <c r="N485" s="224"/>
      <c r="O485" s="87"/>
      <c r="P485" s="87"/>
      <c r="Q485" s="87"/>
      <c r="R485" s="87"/>
      <c r="S485" s="87"/>
      <c r="T485" s="88"/>
      <c r="U485" s="41"/>
      <c r="V485" s="41"/>
      <c r="W485" s="41"/>
      <c r="X485" s="41"/>
      <c r="Y485" s="41"/>
      <c r="Z485" s="41"/>
      <c r="AA485" s="41"/>
      <c r="AB485" s="41"/>
      <c r="AC485" s="41"/>
      <c r="AD485" s="41"/>
      <c r="AE485" s="41"/>
      <c r="AT485" s="19" t="s">
        <v>173</v>
      </c>
      <c r="AU485" s="19" t="s">
        <v>86</v>
      </c>
    </row>
    <row r="486" s="13" customFormat="1">
      <c r="A486" s="13"/>
      <c r="B486" s="225"/>
      <c r="C486" s="226"/>
      <c r="D486" s="227" t="s">
        <v>179</v>
      </c>
      <c r="E486" s="228" t="s">
        <v>32</v>
      </c>
      <c r="F486" s="229" t="s">
        <v>180</v>
      </c>
      <c r="G486" s="226"/>
      <c r="H486" s="230">
        <v>6.75</v>
      </c>
      <c r="I486" s="231"/>
      <c r="J486" s="226"/>
      <c r="K486" s="226"/>
      <c r="L486" s="232"/>
      <c r="M486" s="233"/>
      <c r="N486" s="234"/>
      <c r="O486" s="234"/>
      <c r="P486" s="234"/>
      <c r="Q486" s="234"/>
      <c r="R486" s="234"/>
      <c r="S486" s="234"/>
      <c r="T486" s="235"/>
      <c r="U486" s="13"/>
      <c r="V486" s="13"/>
      <c r="W486" s="13"/>
      <c r="X486" s="13"/>
      <c r="Y486" s="13"/>
      <c r="Z486" s="13"/>
      <c r="AA486" s="13"/>
      <c r="AB486" s="13"/>
      <c r="AC486" s="13"/>
      <c r="AD486" s="13"/>
      <c r="AE486" s="13"/>
      <c r="AT486" s="236" t="s">
        <v>179</v>
      </c>
      <c r="AU486" s="236" t="s">
        <v>86</v>
      </c>
      <c r="AV486" s="13" t="s">
        <v>86</v>
      </c>
      <c r="AW486" s="13" t="s">
        <v>38</v>
      </c>
      <c r="AX486" s="13" t="s">
        <v>84</v>
      </c>
      <c r="AY486" s="236" t="s">
        <v>164</v>
      </c>
    </row>
    <row r="487" s="2" customFormat="1" ht="55.2" customHeight="1">
      <c r="A487" s="41"/>
      <c r="B487" s="42"/>
      <c r="C487" s="207" t="s">
        <v>864</v>
      </c>
      <c r="D487" s="207" t="s">
        <v>166</v>
      </c>
      <c r="E487" s="208" t="s">
        <v>865</v>
      </c>
      <c r="F487" s="209" t="s">
        <v>866</v>
      </c>
      <c r="G487" s="210" t="s">
        <v>221</v>
      </c>
      <c r="H487" s="211">
        <v>0.017000000000000001</v>
      </c>
      <c r="I487" s="212"/>
      <c r="J487" s="213">
        <f>ROUND(I487*H487,2)</f>
        <v>0</v>
      </c>
      <c r="K487" s="209" t="s">
        <v>170</v>
      </c>
      <c r="L487" s="47"/>
      <c r="M487" s="214" t="s">
        <v>32</v>
      </c>
      <c r="N487" s="215" t="s">
        <v>47</v>
      </c>
      <c r="O487" s="87"/>
      <c r="P487" s="216">
        <f>O487*H487</f>
        <v>0</v>
      </c>
      <c r="Q487" s="216">
        <v>0</v>
      </c>
      <c r="R487" s="216">
        <f>Q487*H487</f>
        <v>0</v>
      </c>
      <c r="S487" s="216">
        <v>0</v>
      </c>
      <c r="T487" s="217">
        <f>S487*H487</f>
        <v>0</v>
      </c>
      <c r="U487" s="41"/>
      <c r="V487" s="41"/>
      <c r="W487" s="41"/>
      <c r="X487" s="41"/>
      <c r="Y487" s="41"/>
      <c r="Z487" s="41"/>
      <c r="AA487" s="41"/>
      <c r="AB487" s="41"/>
      <c r="AC487" s="41"/>
      <c r="AD487" s="41"/>
      <c r="AE487" s="41"/>
      <c r="AR487" s="218" t="s">
        <v>272</v>
      </c>
      <c r="AT487" s="218" t="s">
        <v>166</v>
      </c>
      <c r="AU487" s="218" t="s">
        <v>86</v>
      </c>
      <c r="AY487" s="19" t="s">
        <v>164</v>
      </c>
      <c r="BE487" s="219">
        <f>IF(N487="základní",J487,0)</f>
        <v>0</v>
      </c>
      <c r="BF487" s="219">
        <f>IF(N487="snížená",J487,0)</f>
        <v>0</v>
      </c>
      <c r="BG487" s="219">
        <f>IF(N487="zákl. přenesená",J487,0)</f>
        <v>0</v>
      </c>
      <c r="BH487" s="219">
        <f>IF(N487="sníž. přenesená",J487,0)</f>
        <v>0</v>
      </c>
      <c r="BI487" s="219">
        <f>IF(N487="nulová",J487,0)</f>
        <v>0</v>
      </c>
      <c r="BJ487" s="19" t="s">
        <v>84</v>
      </c>
      <c r="BK487" s="219">
        <f>ROUND(I487*H487,2)</f>
        <v>0</v>
      </c>
      <c r="BL487" s="19" t="s">
        <v>272</v>
      </c>
      <c r="BM487" s="218" t="s">
        <v>867</v>
      </c>
    </row>
    <row r="488" s="2" customFormat="1">
      <c r="A488" s="41"/>
      <c r="B488" s="42"/>
      <c r="C488" s="43"/>
      <c r="D488" s="220" t="s">
        <v>173</v>
      </c>
      <c r="E488" s="43"/>
      <c r="F488" s="221" t="s">
        <v>868</v>
      </c>
      <c r="G488" s="43"/>
      <c r="H488" s="43"/>
      <c r="I488" s="222"/>
      <c r="J488" s="43"/>
      <c r="K488" s="43"/>
      <c r="L488" s="47"/>
      <c r="M488" s="223"/>
      <c r="N488" s="224"/>
      <c r="O488" s="87"/>
      <c r="P488" s="87"/>
      <c r="Q488" s="87"/>
      <c r="R488" s="87"/>
      <c r="S488" s="87"/>
      <c r="T488" s="88"/>
      <c r="U488" s="41"/>
      <c r="V488" s="41"/>
      <c r="W488" s="41"/>
      <c r="X488" s="41"/>
      <c r="Y488" s="41"/>
      <c r="Z488" s="41"/>
      <c r="AA488" s="41"/>
      <c r="AB488" s="41"/>
      <c r="AC488" s="41"/>
      <c r="AD488" s="41"/>
      <c r="AE488" s="41"/>
      <c r="AT488" s="19" t="s">
        <v>173</v>
      </c>
      <c r="AU488" s="19" t="s">
        <v>86</v>
      </c>
    </row>
    <row r="489" s="12" customFormat="1" ht="22.8" customHeight="1">
      <c r="A489" s="12"/>
      <c r="B489" s="191"/>
      <c r="C489" s="192"/>
      <c r="D489" s="193" t="s">
        <v>75</v>
      </c>
      <c r="E489" s="205" t="s">
        <v>869</v>
      </c>
      <c r="F489" s="205" t="s">
        <v>870</v>
      </c>
      <c r="G489" s="192"/>
      <c r="H489" s="192"/>
      <c r="I489" s="195"/>
      <c r="J489" s="206">
        <f>BK489</f>
        <v>0</v>
      </c>
      <c r="K489" s="192"/>
      <c r="L489" s="197"/>
      <c r="M489" s="198"/>
      <c r="N489" s="199"/>
      <c r="O489" s="199"/>
      <c r="P489" s="200">
        <f>SUM(P490:P498)</f>
        <v>0</v>
      </c>
      <c r="Q489" s="199"/>
      <c r="R489" s="200">
        <f>SUM(R490:R498)</f>
        <v>0.024578000000000003</v>
      </c>
      <c r="S489" s="199"/>
      <c r="T489" s="201">
        <f>SUM(T490:T498)</f>
        <v>1.0524800000000001</v>
      </c>
      <c r="U489" s="12"/>
      <c r="V489" s="12"/>
      <c r="W489" s="12"/>
      <c r="X489" s="12"/>
      <c r="Y489" s="12"/>
      <c r="Z489" s="12"/>
      <c r="AA489" s="12"/>
      <c r="AB489" s="12"/>
      <c r="AC489" s="12"/>
      <c r="AD489" s="12"/>
      <c r="AE489" s="12"/>
      <c r="AR489" s="202" t="s">
        <v>86</v>
      </c>
      <c r="AT489" s="203" t="s">
        <v>75</v>
      </c>
      <c r="AU489" s="203" t="s">
        <v>84</v>
      </c>
      <c r="AY489" s="202" t="s">
        <v>164</v>
      </c>
      <c r="BK489" s="204">
        <f>SUM(BK490:BK498)</f>
        <v>0</v>
      </c>
    </row>
    <row r="490" s="2" customFormat="1" ht="26.4" customHeight="1">
      <c r="A490" s="41"/>
      <c r="B490" s="42"/>
      <c r="C490" s="207" t="s">
        <v>871</v>
      </c>
      <c r="D490" s="207" t="s">
        <v>166</v>
      </c>
      <c r="E490" s="208" t="s">
        <v>872</v>
      </c>
      <c r="F490" s="209" t="s">
        <v>873</v>
      </c>
      <c r="G490" s="210" t="s">
        <v>345</v>
      </c>
      <c r="H490" s="211">
        <v>328.89999999999998</v>
      </c>
      <c r="I490" s="212"/>
      <c r="J490" s="213">
        <f>ROUND(I490*H490,2)</f>
        <v>0</v>
      </c>
      <c r="K490" s="209" t="s">
        <v>170</v>
      </c>
      <c r="L490" s="47"/>
      <c r="M490" s="214" t="s">
        <v>32</v>
      </c>
      <c r="N490" s="215" t="s">
        <v>47</v>
      </c>
      <c r="O490" s="87"/>
      <c r="P490" s="216">
        <f>O490*H490</f>
        <v>0</v>
      </c>
      <c r="Q490" s="216">
        <v>2.0000000000000002E-05</v>
      </c>
      <c r="R490" s="216">
        <f>Q490*H490</f>
        <v>0.0065780000000000005</v>
      </c>
      <c r="S490" s="216">
        <v>0.0032000000000000002</v>
      </c>
      <c r="T490" s="217">
        <f>S490*H490</f>
        <v>1.0524800000000001</v>
      </c>
      <c r="U490" s="41"/>
      <c r="V490" s="41"/>
      <c r="W490" s="41"/>
      <c r="X490" s="41"/>
      <c r="Y490" s="41"/>
      <c r="Z490" s="41"/>
      <c r="AA490" s="41"/>
      <c r="AB490" s="41"/>
      <c r="AC490" s="41"/>
      <c r="AD490" s="41"/>
      <c r="AE490" s="41"/>
      <c r="AR490" s="218" t="s">
        <v>272</v>
      </c>
      <c r="AT490" s="218" t="s">
        <v>166</v>
      </c>
      <c r="AU490" s="218" t="s">
        <v>86</v>
      </c>
      <c r="AY490" s="19" t="s">
        <v>164</v>
      </c>
      <c r="BE490" s="219">
        <f>IF(N490="základní",J490,0)</f>
        <v>0</v>
      </c>
      <c r="BF490" s="219">
        <f>IF(N490="snížená",J490,0)</f>
        <v>0</v>
      </c>
      <c r="BG490" s="219">
        <f>IF(N490="zákl. přenesená",J490,0)</f>
        <v>0</v>
      </c>
      <c r="BH490" s="219">
        <f>IF(N490="sníž. přenesená",J490,0)</f>
        <v>0</v>
      </c>
      <c r="BI490" s="219">
        <f>IF(N490="nulová",J490,0)</f>
        <v>0</v>
      </c>
      <c r="BJ490" s="19" t="s">
        <v>84</v>
      </c>
      <c r="BK490" s="219">
        <f>ROUND(I490*H490,2)</f>
        <v>0</v>
      </c>
      <c r="BL490" s="19" t="s">
        <v>272</v>
      </c>
      <c r="BM490" s="218" t="s">
        <v>874</v>
      </c>
    </row>
    <row r="491" s="2" customFormat="1">
      <c r="A491" s="41"/>
      <c r="B491" s="42"/>
      <c r="C491" s="43"/>
      <c r="D491" s="220" t="s">
        <v>173</v>
      </c>
      <c r="E491" s="43"/>
      <c r="F491" s="221" t="s">
        <v>875</v>
      </c>
      <c r="G491" s="43"/>
      <c r="H491" s="43"/>
      <c r="I491" s="222"/>
      <c r="J491" s="43"/>
      <c r="K491" s="43"/>
      <c r="L491" s="47"/>
      <c r="M491" s="223"/>
      <c r="N491" s="224"/>
      <c r="O491" s="87"/>
      <c r="P491" s="87"/>
      <c r="Q491" s="87"/>
      <c r="R491" s="87"/>
      <c r="S491" s="87"/>
      <c r="T491" s="88"/>
      <c r="U491" s="41"/>
      <c r="V491" s="41"/>
      <c r="W491" s="41"/>
      <c r="X491" s="41"/>
      <c r="Y491" s="41"/>
      <c r="Z491" s="41"/>
      <c r="AA491" s="41"/>
      <c r="AB491" s="41"/>
      <c r="AC491" s="41"/>
      <c r="AD491" s="41"/>
      <c r="AE491" s="41"/>
      <c r="AT491" s="19" t="s">
        <v>173</v>
      </c>
      <c r="AU491" s="19" t="s">
        <v>86</v>
      </c>
    </row>
    <row r="492" s="13" customFormat="1">
      <c r="A492" s="13"/>
      <c r="B492" s="225"/>
      <c r="C492" s="226"/>
      <c r="D492" s="227" t="s">
        <v>179</v>
      </c>
      <c r="E492" s="226"/>
      <c r="F492" s="229" t="s">
        <v>876</v>
      </c>
      <c r="G492" s="226"/>
      <c r="H492" s="230">
        <v>328.89999999999998</v>
      </c>
      <c r="I492" s="231"/>
      <c r="J492" s="226"/>
      <c r="K492" s="226"/>
      <c r="L492" s="232"/>
      <c r="M492" s="233"/>
      <c r="N492" s="234"/>
      <c r="O492" s="234"/>
      <c r="P492" s="234"/>
      <c r="Q492" s="234"/>
      <c r="R492" s="234"/>
      <c r="S492" s="234"/>
      <c r="T492" s="235"/>
      <c r="U492" s="13"/>
      <c r="V492" s="13"/>
      <c r="W492" s="13"/>
      <c r="X492" s="13"/>
      <c r="Y492" s="13"/>
      <c r="Z492" s="13"/>
      <c r="AA492" s="13"/>
      <c r="AB492" s="13"/>
      <c r="AC492" s="13"/>
      <c r="AD492" s="13"/>
      <c r="AE492" s="13"/>
      <c r="AT492" s="236" t="s">
        <v>179</v>
      </c>
      <c r="AU492" s="236" t="s">
        <v>86</v>
      </c>
      <c r="AV492" s="13" t="s">
        <v>86</v>
      </c>
      <c r="AW492" s="13" t="s">
        <v>4</v>
      </c>
      <c r="AX492" s="13" t="s">
        <v>84</v>
      </c>
      <c r="AY492" s="236" t="s">
        <v>164</v>
      </c>
    </row>
    <row r="493" s="2" customFormat="1" ht="26.4" customHeight="1">
      <c r="A493" s="41"/>
      <c r="B493" s="42"/>
      <c r="C493" s="207" t="s">
        <v>877</v>
      </c>
      <c r="D493" s="207" t="s">
        <v>166</v>
      </c>
      <c r="E493" s="208" t="s">
        <v>878</v>
      </c>
      <c r="F493" s="209" t="s">
        <v>879</v>
      </c>
      <c r="G493" s="210" t="s">
        <v>335</v>
      </c>
      <c r="H493" s="211">
        <v>6</v>
      </c>
      <c r="I493" s="212"/>
      <c r="J493" s="213">
        <f>ROUND(I493*H493,2)</f>
        <v>0</v>
      </c>
      <c r="K493" s="209" t="s">
        <v>170</v>
      </c>
      <c r="L493" s="47"/>
      <c r="M493" s="214" t="s">
        <v>32</v>
      </c>
      <c r="N493" s="215" t="s">
        <v>47</v>
      </c>
      <c r="O493" s="87"/>
      <c r="P493" s="216">
        <f>O493*H493</f>
        <v>0</v>
      </c>
      <c r="Q493" s="216">
        <v>0.001</v>
      </c>
      <c r="R493" s="216">
        <f>Q493*H493</f>
        <v>0.0060000000000000001</v>
      </c>
      <c r="S493" s="216">
        <v>0</v>
      </c>
      <c r="T493" s="217">
        <f>S493*H493</f>
        <v>0</v>
      </c>
      <c r="U493" s="41"/>
      <c r="V493" s="41"/>
      <c r="W493" s="41"/>
      <c r="X493" s="41"/>
      <c r="Y493" s="41"/>
      <c r="Z493" s="41"/>
      <c r="AA493" s="41"/>
      <c r="AB493" s="41"/>
      <c r="AC493" s="41"/>
      <c r="AD493" s="41"/>
      <c r="AE493" s="41"/>
      <c r="AR493" s="218" t="s">
        <v>272</v>
      </c>
      <c r="AT493" s="218" t="s">
        <v>166</v>
      </c>
      <c r="AU493" s="218" t="s">
        <v>86</v>
      </c>
      <c r="AY493" s="19" t="s">
        <v>164</v>
      </c>
      <c r="BE493" s="219">
        <f>IF(N493="základní",J493,0)</f>
        <v>0</v>
      </c>
      <c r="BF493" s="219">
        <f>IF(N493="snížená",J493,0)</f>
        <v>0</v>
      </c>
      <c r="BG493" s="219">
        <f>IF(N493="zákl. přenesená",J493,0)</f>
        <v>0</v>
      </c>
      <c r="BH493" s="219">
        <f>IF(N493="sníž. přenesená",J493,0)</f>
        <v>0</v>
      </c>
      <c r="BI493" s="219">
        <f>IF(N493="nulová",J493,0)</f>
        <v>0</v>
      </c>
      <c r="BJ493" s="19" t="s">
        <v>84</v>
      </c>
      <c r="BK493" s="219">
        <f>ROUND(I493*H493,2)</f>
        <v>0</v>
      </c>
      <c r="BL493" s="19" t="s">
        <v>272</v>
      </c>
      <c r="BM493" s="218" t="s">
        <v>880</v>
      </c>
    </row>
    <row r="494" s="2" customFormat="1">
      <c r="A494" s="41"/>
      <c r="B494" s="42"/>
      <c r="C494" s="43"/>
      <c r="D494" s="220" t="s">
        <v>173</v>
      </c>
      <c r="E494" s="43"/>
      <c r="F494" s="221" t="s">
        <v>881</v>
      </c>
      <c r="G494" s="43"/>
      <c r="H494" s="43"/>
      <c r="I494" s="222"/>
      <c r="J494" s="43"/>
      <c r="K494" s="43"/>
      <c r="L494" s="47"/>
      <c r="M494" s="223"/>
      <c r="N494" s="224"/>
      <c r="O494" s="87"/>
      <c r="P494" s="87"/>
      <c r="Q494" s="87"/>
      <c r="R494" s="87"/>
      <c r="S494" s="87"/>
      <c r="T494" s="88"/>
      <c r="U494" s="41"/>
      <c r="V494" s="41"/>
      <c r="W494" s="41"/>
      <c r="X494" s="41"/>
      <c r="Y494" s="41"/>
      <c r="Z494" s="41"/>
      <c r="AA494" s="41"/>
      <c r="AB494" s="41"/>
      <c r="AC494" s="41"/>
      <c r="AD494" s="41"/>
      <c r="AE494" s="41"/>
      <c r="AT494" s="19" t="s">
        <v>173</v>
      </c>
      <c r="AU494" s="19" t="s">
        <v>86</v>
      </c>
    </row>
    <row r="495" s="2" customFormat="1" ht="16.5" customHeight="1">
      <c r="A495" s="41"/>
      <c r="B495" s="42"/>
      <c r="C495" s="207" t="s">
        <v>882</v>
      </c>
      <c r="D495" s="207" t="s">
        <v>166</v>
      </c>
      <c r="E495" s="208" t="s">
        <v>883</v>
      </c>
      <c r="F495" s="209" t="s">
        <v>884</v>
      </c>
      <c r="G495" s="210" t="s">
        <v>335</v>
      </c>
      <c r="H495" s="211">
        <v>6</v>
      </c>
      <c r="I495" s="212"/>
      <c r="J495" s="213">
        <f>ROUND(I495*H495,2)</f>
        <v>0</v>
      </c>
      <c r="K495" s="209" t="s">
        <v>32</v>
      </c>
      <c r="L495" s="47"/>
      <c r="M495" s="214" t="s">
        <v>32</v>
      </c>
      <c r="N495" s="215" t="s">
        <v>47</v>
      </c>
      <c r="O495" s="87"/>
      <c r="P495" s="216">
        <f>O495*H495</f>
        <v>0</v>
      </c>
      <c r="Q495" s="216">
        <v>0.001</v>
      </c>
      <c r="R495" s="216">
        <f>Q495*H495</f>
        <v>0.0060000000000000001</v>
      </c>
      <c r="S495" s="216">
        <v>0</v>
      </c>
      <c r="T495" s="217">
        <f>S495*H495</f>
        <v>0</v>
      </c>
      <c r="U495" s="41"/>
      <c r="V495" s="41"/>
      <c r="W495" s="41"/>
      <c r="X495" s="41"/>
      <c r="Y495" s="41"/>
      <c r="Z495" s="41"/>
      <c r="AA495" s="41"/>
      <c r="AB495" s="41"/>
      <c r="AC495" s="41"/>
      <c r="AD495" s="41"/>
      <c r="AE495" s="41"/>
      <c r="AR495" s="218" t="s">
        <v>272</v>
      </c>
      <c r="AT495" s="218" t="s">
        <v>166</v>
      </c>
      <c r="AU495" s="218" t="s">
        <v>86</v>
      </c>
      <c r="AY495" s="19" t="s">
        <v>164</v>
      </c>
      <c r="BE495" s="219">
        <f>IF(N495="základní",J495,0)</f>
        <v>0</v>
      </c>
      <c r="BF495" s="219">
        <f>IF(N495="snížená",J495,0)</f>
        <v>0</v>
      </c>
      <c r="BG495" s="219">
        <f>IF(N495="zákl. přenesená",J495,0)</f>
        <v>0</v>
      </c>
      <c r="BH495" s="219">
        <f>IF(N495="sníž. přenesená",J495,0)</f>
        <v>0</v>
      </c>
      <c r="BI495" s="219">
        <f>IF(N495="nulová",J495,0)</f>
        <v>0</v>
      </c>
      <c r="BJ495" s="19" t="s">
        <v>84</v>
      </c>
      <c r="BK495" s="219">
        <f>ROUND(I495*H495,2)</f>
        <v>0</v>
      </c>
      <c r="BL495" s="19" t="s">
        <v>272</v>
      </c>
      <c r="BM495" s="218" t="s">
        <v>885</v>
      </c>
    </row>
    <row r="496" s="2" customFormat="1" ht="16.5" customHeight="1">
      <c r="A496" s="41"/>
      <c r="B496" s="42"/>
      <c r="C496" s="207" t="s">
        <v>886</v>
      </c>
      <c r="D496" s="207" t="s">
        <v>166</v>
      </c>
      <c r="E496" s="208" t="s">
        <v>887</v>
      </c>
      <c r="F496" s="209" t="s">
        <v>888</v>
      </c>
      <c r="G496" s="210" t="s">
        <v>335</v>
      </c>
      <c r="H496" s="211">
        <v>6</v>
      </c>
      <c r="I496" s="212"/>
      <c r="J496" s="213">
        <f>ROUND(I496*H496,2)</f>
        <v>0</v>
      </c>
      <c r="K496" s="209" t="s">
        <v>32</v>
      </c>
      <c r="L496" s="47"/>
      <c r="M496" s="214" t="s">
        <v>32</v>
      </c>
      <c r="N496" s="215" t="s">
        <v>47</v>
      </c>
      <c r="O496" s="87"/>
      <c r="P496" s="216">
        <f>O496*H496</f>
        <v>0</v>
      </c>
      <c r="Q496" s="216">
        <v>0.001</v>
      </c>
      <c r="R496" s="216">
        <f>Q496*H496</f>
        <v>0.0060000000000000001</v>
      </c>
      <c r="S496" s="216">
        <v>0</v>
      </c>
      <c r="T496" s="217">
        <f>S496*H496</f>
        <v>0</v>
      </c>
      <c r="U496" s="41"/>
      <c r="V496" s="41"/>
      <c r="W496" s="41"/>
      <c r="X496" s="41"/>
      <c r="Y496" s="41"/>
      <c r="Z496" s="41"/>
      <c r="AA496" s="41"/>
      <c r="AB496" s="41"/>
      <c r="AC496" s="41"/>
      <c r="AD496" s="41"/>
      <c r="AE496" s="41"/>
      <c r="AR496" s="218" t="s">
        <v>272</v>
      </c>
      <c r="AT496" s="218" t="s">
        <v>166</v>
      </c>
      <c r="AU496" s="218" t="s">
        <v>86</v>
      </c>
      <c r="AY496" s="19" t="s">
        <v>164</v>
      </c>
      <c r="BE496" s="219">
        <f>IF(N496="základní",J496,0)</f>
        <v>0</v>
      </c>
      <c r="BF496" s="219">
        <f>IF(N496="snížená",J496,0)</f>
        <v>0</v>
      </c>
      <c r="BG496" s="219">
        <f>IF(N496="zákl. přenesená",J496,0)</f>
        <v>0</v>
      </c>
      <c r="BH496" s="219">
        <f>IF(N496="sníž. přenesená",J496,0)</f>
        <v>0</v>
      </c>
      <c r="BI496" s="219">
        <f>IF(N496="nulová",J496,0)</f>
        <v>0</v>
      </c>
      <c r="BJ496" s="19" t="s">
        <v>84</v>
      </c>
      <c r="BK496" s="219">
        <f>ROUND(I496*H496,2)</f>
        <v>0</v>
      </c>
      <c r="BL496" s="19" t="s">
        <v>272</v>
      </c>
      <c r="BM496" s="218" t="s">
        <v>889</v>
      </c>
    </row>
    <row r="497" s="2" customFormat="1" ht="55.2" customHeight="1">
      <c r="A497" s="41"/>
      <c r="B497" s="42"/>
      <c r="C497" s="207" t="s">
        <v>890</v>
      </c>
      <c r="D497" s="207" t="s">
        <v>166</v>
      </c>
      <c r="E497" s="208" t="s">
        <v>891</v>
      </c>
      <c r="F497" s="209" t="s">
        <v>892</v>
      </c>
      <c r="G497" s="210" t="s">
        <v>221</v>
      </c>
      <c r="H497" s="211">
        <v>0.025000000000000001</v>
      </c>
      <c r="I497" s="212"/>
      <c r="J497" s="213">
        <f>ROUND(I497*H497,2)</f>
        <v>0</v>
      </c>
      <c r="K497" s="209" t="s">
        <v>170</v>
      </c>
      <c r="L497" s="47"/>
      <c r="M497" s="214" t="s">
        <v>32</v>
      </c>
      <c r="N497" s="215" t="s">
        <v>47</v>
      </c>
      <c r="O497" s="87"/>
      <c r="P497" s="216">
        <f>O497*H497</f>
        <v>0</v>
      </c>
      <c r="Q497" s="216">
        <v>0</v>
      </c>
      <c r="R497" s="216">
        <f>Q497*H497</f>
        <v>0</v>
      </c>
      <c r="S497" s="216">
        <v>0</v>
      </c>
      <c r="T497" s="217">
        <f>S497*H497</f>
        <v>0</v>
      </c>
      <c r="U497" s="41"/>
      <c r="V497" s="41"/>
      <c r="W497" s="41"/>
      <c r="X497" s="41"/>
      <c r="Y497" s="41"/>
      <c r="Z497" s="41"/>
      <c r="AA497" s="41"/>
      <c r="AB497" s="41"/>
      <c r="AC497" s="41"/>
      <c r="AD497" s="41"/>
      <c r="AE497" s="41"/>
      <c r="AR497" s="218" t="s">
        <v>272</v>
      </c>
      <c r="AT497" s="218" t="s">
        <v>166</v>
      </c>
      <c r="AU497" s="218" t="s">
        <v>86</v>
      </c>
      <c r="AY497" s="19" t="s">
        <v>164</v>
      </c>
      <c r="BE497" s="219">
        <f>IF(N497="základní",J497,0)</f>
        <v>0</v>
      </c>
      <c r="BF497" s="219">
        <f>IF(N497="snížená",J497,0)</f>
        <v>0</v>
      </c>
      <c r="BG497" s="219">
        <f>IF(N497="zákl. přenesená",J497,0)</f>
        <v>0</v>
      </c>
      <c r="BH497" s="219">
        <f>IF(N497="sníž. přenesená",J497,0)</f>
        <v>0</v>
      </c>
      <c r="BI497" s="219">
        <f>IF(N497="nulová",J497,0)</f>
        <v>0</v>
      </c>
      <c r="BJ497" s="19" t="s">
        <v>84</v>
      </c>
      <c r="BK497" s="219">
        <f>ROUND(I497*H497,2)</f>
        <v>0</v>
      </c>
      <c r="BL497" s="19" t="s">
        <v>272</v>
      </c>
      <c r="BM497" s="218" t="s">
        <v>893</v>
      </c>
    </row>
    <row r="498" s="2" customFormat="1">
      <c r="A498" s="41"/>
      <c r="B498" s="42"/>
      <c r="C498" s="43"/>
      <c r="D498" s="220" t="s">
        <v>173</v>
      </c>
      <c r="E498" s="43"/>
      <c r="F498" s="221" t="s">
        <v>894</v>
      </c>
      <c r="G498" s="43"/>
      <c r="H498" s="43"/>
      <c r="I498" s="222"/>
      <c r="J498" s="43"/>
      <c r="K498" s="43"/>
      <c r="L498" s="47"/>
      <c r="M498" s="223"/>
      <c r="N498" s="224"/>
      <c r="O498" s="87"/>
      <c r="P498" s="87"/>
      <c r="Q498" s="87"/>
      <c r="R498" s="87"/>
      <c r="S498" s="87"/>
      <c r="T498" s="88"/>
      <c r="U498" s="41"/>
      <c r="V498" s="41"/>
      <c r="W498" s="41"/>
      <c r="X498" s="41"/>
      <c r="Y498" s="41"/>
      <c r="Z498" s="41"/>
      <c r="AA498" s="41"/>
      <c r="AB498" s="41"/>
      <c r="AC498" s="41"/>
      <c r="AD498" s="41"/>
      <c r="AE498" s="41"/>
      <c r="AT498" s="19" t="s">
        <v>173</v>
      </c>
      <c r="AU498" s="19" t="s">
        <v>86</v>
      </c>
    </row>
    <row r="499" s="12" customFormat="1" ht="22.8" customHeight="1">
      <c r="A499" s="12"/>
      <c r="B499" s="191"/>
      <c r="C499" s="192"/>
      <c r="D499" s="193" t="s">
        <v>75</v>
      </c>
      <c r="E499" s="205" t="s">
        <v>895</v>
      </c>
      <c r="F499" s="205" t="s">
        <v>896</v>
      </c>
      <c r="G499" s="192"/>
      <c r="H499" s="192"/>
      <c r="I499" s="195"/>
      <c r="J499" s="206">
        <f>BK499</f>
        <v>0</v>
      </c>
      <c r="K499" s="192"/>
      <c r="L499" s="197"/>
      <c r="M499" s="198"/>
      <c r="N499" s="199"/>
      <c r="O499" s="199"/>
      <c r="P499" s="200">
        <f>SUM(P500:P502)</f>
        <v>0</v>
      </c>
      <c r="Q499" s="199"/>
      <c r="R499" s="200">
        <f>SUM(R500:R502)</f>
        <v>0</v>
      </c>
      <c r="S499" s="199"/>
      <c r="T499" s="201">
        <f>SUM(T500:T502)</f>
        <v>0</v>
      </c>
      <c r="U499" s="12"/>
      <c r="V499" s="12"/>
      <c r="W499" s="12"/>
      <c r="X499" s="12"/>
      <c r="Y499" s="12"/>
      <c r="Z499" s="12"/>
      <c r="AA499" s="12"/>
      <c r="AB499" s="12"/>
      <c r="AC499" s="12"/>
      <c r="AD499" s="12"/>
      <c r="AE499" s="12"/>
      <c r="AR499" s="202" t="s">
        <v>86</v>
      </c>
      <c r="AT499" s="203" t="s">
        <v>75</v>
      </c>
      <c r="AU499" s="203" t="s">
        <v>84</v>
      </c>
      <c r="AY499" s="202" t="s">
        <v>164</v>
      </c>
      <c r="BK499" s="204">
        <f>SUM(BK500:BK502)</f>
        <v>0</v>
      </c>
    </row>
    <row r="500" s="2" customFormat="1" ht="26.4" customHeight="1">
      <c r="A500" s="41"/>
      <c r="B500" s="42"/>
      <c r="C500" s="207" t="s">
        <v>897</v>
      </c>
      <c r="D500" s="207" t="s">
        <v>166</v>
      </c>
      <c r="E500" s="208" t="s">
        <v>898</v>
      </c>
      <c r="F500" s="209" t="s">
        <v>899</v>
      </c>
      <c r="G500" s="210" t="s">
        <v>345</v>
      </c>
      <c r="H500" s="211">
        <v>4</v>
      </c>
      <c r="I500" s="212"/>
      <c r="J500" s="213">
        <f>ROUND(I500*H500,2)</f>
        <v>0</v>
      </c>
      <c r="K500" s="209" t="s">
        <v>170</v>
      </c>
      <c r="L500" s="47"/>
      <c r="M500" s="214" t="s">
        <v>32</v>
      </c>
      <c r="N500" s="215" t="s">
        <v>47</v>
      </c>
      <c r="O500" s="87"/>
      <c r="P500" s="216">
        <f>O500*H500</f>
        <v>0</v>
      </c>
      <c r="Q500" s="216">
        <v>0</v>
      </c>
      <c r="R500" s="216">
        <f>Q500*H500</f>
        <v>0</v>
      </c>
      <c r="S500" s="216">
        <v>0</v>
      </c>
      <c r="T500" s="217">
        <f>S500*H500</f>
        <v>0</v>
      </c>
      <c r="U500" s="41"/>
      <c r="V500" s="41"/>
      <c r="W500" s="41"/>
      <c r="X500" s="41"/>
      <c r="Y500" s="41"/>
      <c r="Z500" s="41"/>
      <c r="AA500" s="41"/>
      <c r="AB500" s="41"/>
      <c r="AC500" s="41"/>
      <c r="AD500" s="41"/>
      <c r="AE500" s="41"/>
      <c r="AR500" s="218" t="s">
        <v>272</v>
      </c>
      <c r="AT500" s="218" t="s">
        <v>166</v>
      </c>
      <c r="AU500" s="218" t="s">
        <v>86</v>
      </c>
      <c r="AY500" s="19" t="s">
        <v>164</v>
      </c>
      <c r="BE500" s="219">
        <f>IF(N500="základní",J500,0)</f>
        <v>0</v>
      </c>
      <c r="BF500" s="219">
        <f>IF(N500="snížená",J500,0)</f>
        <v>0</v>
      </c>
      <c r="BG500" s="219">
        <f>IF(N500="zákl. přenesená",J500,0)</f>
        <v>0</v>
      </c>
      <c r="BH500" s="219">
        <f>IF(N500="sníž. přenesená",J500,0)</f>
        <v>0</v>
      </c>
      <c r="BI500" s="219">
        <f>IF(N500="nulová",J500,0)</f>
        <v>0</v>
      </c>
      <c r="BJ500" s="19" t="s">
        <v>84</v>
      </c>
      <c r="BK500" s="219">
        <f>ROUND(I500*H500,2)</f>
        <v>0</v>
      </c>
      <c r="BL500" s="19" t="s">
        <v>272</v>
      </c>
      <c r="BM500" s="218" t="s">
        <v>900</v>
      </c>
    </row>
    <row r="501" s="2" customFormat="1">
      <c r="A501" s="41"/>
      <c r="B501" s="42"/>
      <c r="C501" s="43"/>
      <c r="D501" s="220" t="s">
        <v>173</v>
      </c>
      <c r="E501" s="43"/>
      <c r="F501" s="221" t="s">
        <v>901</v>
      </c>
      <c r="G501" s="43"/>
      <c r="H501" s="43"/>
      <c r="I501" s="222"/>
      <c r="J501" s="43"/>
      <c r="K501" s="43"/>
      <c r="L501" s="47"/>
      <c r="M501" s="223"/>
      <c r="N501" s="224"/>
      <c r="O501" s="87"/>
      <c r="P501" s="87"/>
      <c r="Q501" s="87"/>
      <c r="R501" s="87"/>
      <c r="S501" s="87"/>
      <c r="T501" s="88"/>
      <c r="U501" s="41"/>
      <c r="V501" s="41"/>
      <c r="W501" s="41"/>
      <c r="X501" s="41"/>
      <c r="Y501" s="41"/>
      <c r="Z501" s="41"/>
      <c r="AA501" s="41"/>
      <c r="AB501" s="41"/>
      <c r="AC501" s="41"/>
      <c r="AD501" s="41"/>
      <c r="AE501" s="41"/>
      <c r="AT501" s="19" t="s">
        <v>173</v>
      </c>
      <c r="AU501" s="19" t="s">
        <v>86</v>
      </c>
    </row>
    <row r="502" s="2" customFormat="1" ht="26.4" customHeight="1">
      <c r="A502" s="41"/>
      <c r="B502" s="42"/>
      <c r="C502" s="207" t="s">
        <v>902</v>
      </c>
      <c r="D502" s="207" t="s">
        <v>166</v>
      </c>
      <c r="E502" s="208" t="s">
        <v>903</v>
      </c>
      <c r="F502" s="209" t="s">
        <v>904</v>
      </c>
      <c r="G502" s="210" t="s">
        <v>345</v>
      </c>
      <c r="H502" s="211">
        <v>60</v>
      </c>
      <c r="I502" s="212"/>
      <c r="J502" s="213">
        <f>ROUND(I502*H502,2)</f>
        <v>0</v>
      </c>
      <c r="K502" s="209" t="s">
        <v>32</v>
      </c>
      <c r="L502" s="47"/>
      <c r="M502" s="214" t="s">
        <v>32</v>
      </c>
      <c r="N502" s="215" t="s">
        <v>47</v>
      </c>
      <c r="O502" s="87"/>
      <c r="P502" s="216">
        <f>O502*H502</f>
        <v>0</v>
      </c>
      <c r="Q502" s="216">
        <v>0</v>
      </c>
      <c r="R502" s="216">
        <f>Q502*H502</f>
        <v>0</v>
      </c>
      <c r="S502" s="216">
        <v>0</v>
      </c>
      <c r="T502" s="217">
        <f>S502*H502</f>
        <v>0</v>
      </c>
      <c r="U502" s="41"/>
      <c r="V502" s="41"/>
      <c r="W502" s="41"/>
      <c r="X502" s="41"/>
      <c r="Y502" s="41"/>
      <c r="Z502" s="41"/>
      <c r="AA502" s="41"/>
      <c r="AB502" s="41"/>
      <c r="AC502" s="41"/>
      <c r="AD502" s="41"/>
      <c r="AE502" s="41"/>
      <c r="AR502" s="218" t="s">
        <v>272</v>
      </c>
      <c r="AT502" s="218" t="s">
        <v>166</v>
      </c>
      <c r="AU502" s="218" t="s">
        <v>86</v>
      </c>
      <c r="AY502" s="19" t="s">
        <v>164</v>
      </c>
      <c r="BE502" s="219">
        <f>IF(N502="základní",J502,0)</f>
        <v>0</v>
      </c>
      <c r="BF502" s="219">
        <f>IF(N502="snížená",J502,0)</f>
        <v>0</v>
      </c>
      <c r="BG502" s="219">
        <f>IF(N502="zákl. přenesená",J502,0)</f>
        <v>0</v>
      </c>
      <c r="BH502" s="219">
        <f>IF(N502="sníž. přenesená",J502,0)</f>
        <v>0</v>
      </c>
      <c r="BI502" s="219">
        <f>IF(N502="nulová",J502,0)</f>
        <v>0</v>
      </c>
      <c r="BJ502" s="19" t="s">
        <v>84</v>
      </c>
      <c r="BK502" s="219">
        <f>ROUND(I502*H502,2)</f>
        <v>0</v>
      </c>
      <c r="BL502" s="19" t="s">
        <v>272</v>
      </c>
      <c r="BM502" s="218" t="s">
        <v>905</v>
      </c>
    </row>
    <row r="503" s="12" customFormat="1" ht="22.8" customHeight="1">
      <c r="A503" s="12"/>
      <c r="B503" s="191"/>
      <c r="C503" s="192"/>
      <c r="D503" s="193" t="s">
        <v>75</v>
      </c>
      <c r="E503" s="205" t="s">
        <v>906</v>
      </c>
      <c r="F503" s="205" t="s">
        <v>907</v>
      </c>
      <c r="G503" s="192"/>
      <c r="H503" s="192"/>
      <c r="I503" s="195"/>
      <c r="J503" s="206">
        <f>BK503</f>
        <v>0</v>
      </c>
      <c r="K503" s="192"/>
      <c r="L503" s="197"/>
      <c r="M503" s="198"/>
      <c r="N503" s="199"/>
      <c r="O503" s="199"/>
      <c r="P503" s="200">
        <f>SUM(P504:P511)</f>
        <v>0</v>
      </c>
      <c r="Q503" s="199"/>
      <c r="R503" s="200">
        <f>SUM(R504:R511)</f>
        <v>0.035819999999999998</v>
      </c>
      <c r="S503" s="199"/>
      <c r="T503" s="201">
        <f>SUM(T504:T511)</f>
        <v>0.067500000000000004</v>
      </c>
      <c r="U503" s="12"/>
      <c r="V503" s="12"/>
      <c r="W503" s="12"/>
      <c r="X503" s="12"/>
      <c r="Y503" s="12"/>
      <c r="Z503" s="12"/>
      <c r="AA503" s="12"/>
      <c r="AB503" s="12"/>
      <c r="AC503" s="12"/>
      <c r="AD503" s="12"/>
      <c r="AE503" s="12"/>
      <c r="AR503" s="202" t="s">
        <v>86</v>
      </c>
      <c r="AT503" s="203" t="s">
        <v>75</v>
      </c>
      <c r="AU503" s="203" t="s">
        <v>84</v>
      </c>
      <c r="AY503" s="202" t="s">
        <v>164</v>
      </c>
      <c r="BK503" s="204">
        <f>SUM(BK504:BK511)</f>
        <v>0</v>
      </c>
    </row>
    <row r="504" s="2" customFormat="1" ht="55.2" customHeight="1">
      <c r="A504" s="41"/>
      <c r="B504" s="42"/>
      <c r="C504" s="207" t="s">
        <v>908</v>
      </c>
      <c r="D504" s="207" t="s">
        <v>166</v>
      </c>
      <c r="E504" s="208" t="s">
        <v>909</v>
      </c>
      <c r="F504" s="209" t="s">
        <v>910</v>
      </c>
      <c r="G504" s="210" t="s">
        <v>169</v>
      </c>
      <c r="H504" s="211">
        <v>4.5</v>
      </c>
      <c r="I504" s="212"/>
      <c r="J504" s="213">
        <f>ROUND(I504*H504,2)</f>
        <v>0</v>
      </c>
      <c r="K504" s="209" t="s">
        <v>170</v>
      </c>
      <c r="L504" s="47"/>
      <c r="M504" s="214" t="s">
        <v>32</v>
      </c>
      <c r="N504" s="215" t="s">
        <v>47</v>
      </c>
      <c r="O504" s="87"/>
      <c r="P504" s="216">
        <f>O504*H504</f>
        <v>0</v>
      </c>
      <c r="Q504" s="216">
        <v>0.0079600000000000001</v>
      </c>
      <c r="R504" s="216">
        <f>Q504*H504</f>
        <v>0.035819999999999998</v>
      </c>
      <c r="S504" s="216">
        <v>0</v>
      </c>
      <c r="T504" s="217">
        <f>S504*H504</f>
        <v>0</v>
      </c>
      <c r="U504" s="41"/>
      <c r="V504" s="41"/>
      <c r="W504" s="41"/>
      <c r="X504" s="41"/>
      <c r="Y504" s="41"/>
      <c r="Z504" s="41"/>
      <c r="AA504" s="41"/>
      <c r="AB504" s="41"/>
      <c r="AC504" s="41"/>
      <c r="AD504" s="41"/>
      <c r="AE504" s="41"/>
      <c r="AR504" s="218" t="s">
        <v>272</v>
      </c>
      <c r="AT504" s="218" t="s">
        <v>166</v>
      </c>
      <c r="AU504" s="218" t="s">
        <v>86</v>
      </c>
      <c r="AY504" s="19" t="s">
        <v>164</v>
      </c>
      <c r="BE504" s="219">
        <f>IF(N504="základní",J504,0)</f>
        <v>0</v>
      </c>
      <c r="BF504" s="219">
        <f>IF(N504="snížená",J504,0)</f>
        <v>0</v>
      </c>
      <c r="BG504" s="219">
        <f>IF(N504="zákl. přenesená",J504,0)</f>
        <v>0</v>
      </c>
      <c r="BH504" s="219">
        <f>IF(N504="sníž. přenesená",J504,0)</f>
        <v>0</v>
      </c>
      <c r="BI504" s="219">
        <f>IF(N504="nulová",J504,0)</f>
        <v>0</v>
      </c>
      <c r="BJ504" s="19" t="s">
        <v>84</v>
      </c>
      <c r="BK504" s="219">
        <f>ROUND(I504*H504,2)</f>
        <v>0</v>
      </c>
      <c r="BL504" s="19" t="s">
        <v>272</v>
      </c>
      <c r="BM504" s="218" t="s">
        <v>911</v>
      </c>
    </row>
    <row r="505" s="2" customFormat="1">
      <c r="A505" s="41"/>
      <c r="B505" s="42"/>
      <c r="C505" s="43"/>
      <c r="D505" s="220" t="s">
        <v>173</v>
      </c>
      <c r="E505" s="43"/>
      <c r="F505" s="221" t="s">
        <v>912</v>
      </c>
      <c r="G505" s="43"/>
      <c r="H505" s="43"/>
      <c r="I505" s="222"/>
      <c r="J505" s="43"/>
      <c r="K505" s="43"/>
      <c r="L505" s="47"/>
      <c r="M505" s="223"/>
      <c r="N505" s="224"/>
      <c r="O505" s="87"/>
      <c r="P505" s="87"/>
      <c r="Q505" s="87"/>
      <c r="R505" s="87"/>
      <c r="S505" s="87"/>
      <c r="T505" s="88"/>
      <c r="U505" s="41"/>
      <c r="V505" s="41"/>
      <c r="W505" s="41"/>
      <c r="X505" s="41"/>
      <c r="Y505" s="41"/>
      <c r="Z505" s="41"/>
      <c r="AA505" s="41"/>
      <c r="AB505" s="41"/>
      <c r="AC505" s="41"/>
      <c r="AD505" s="41"/>
      <c r="AE505" s="41"/>
      <c r="AT505" s="19" t="s">
        <v>173</v>
      </c>
      <c r="AU505" s="19" t="s">
        <v>86</v>
      </c>
    </row>
    <row r="506" s="13" customFormat="1">
      <c r="A506" s="13"/>
      <c r="B506" s="225"/>
      <c r="C506" s="226"/>
      <c r="D506" s="227" t="s">
        <v>179</v>
      </c>
      <c r="E506" s="228" t="s">
        <v>32</v>
      </c>
      <c r="F506" s="229" t="s">
        <v>913</v>
      </c>
      <c r="G506" s="226"/>
      <c r="H506" s="230">
        <v>4.5</v>
      </c>
      <c r="I506" s="231"/>
      <c r="J506" s="226"/>
      <c r="K506" s="226"/>
      <c r="L506" s="232"/>
      <c r="M506" s="233"/>
      <c r="N506" s="234"/>
      <c r="O506" s="234"/>
      <c r="P506" s="234"/>
      <c r="Q506" s="234"/>
      <c r="R506" s="234"/>
      <c r="S506" s="234"/>
      <c r="T506" s="235"/>
      <c r="U506" s="13"/>
      <c r="V506" s="13"/>
      <c r="W506" s="13"/>
      <c r="X506" s="13"/>
      <c r="Y506" s="13"/>
      <c r="Z506" s="13"/>
      <c r="AA506" s="13"/>
      <c r="AB506" s="13"/>
      <c r="AC506" s="13"/>
      <c r="AD506" s="13"/>
      <c r="AE506" s="13"/>
      <c r="AT506" s="236" t="s">
        <v>179</v>
      </c>
      <c r="AU506" s="236" t="s">
        <v>86</v>
      </c>
      <c r="AV506" s="13" t="s">
        <v>86</v>
      </c>
      <c r="AW506" s="13" t="s">
        <v>38</v>
      </c>
      <c r="AX506" s="13" t="s">
        <v>84</v>
      </c>
      <c r="AY506" s="236" t="s">
        <v>164</v>
      </c>
    </row>
    <row r="507" s="2" customFormat="1" ht="55.2" customHeight="1">
      <c r="A507" s="41"/>
      <c r="B507" s="42"/>
      <c r="C507" s="207" t="s">
        <v>914</v>
      </c>
      <c r="D507" s="207" t="s">
        <v>166</v>
      </c>
      <c r="E507" s="208" t="s">
        <v>915</v>
      </c>
      <c r="F507" s="209" t="s">
        <v>916</v>
      </c>
      <c r="G507" s="210" t="s">
        <v>169</v>
      </c>
      <c r="H507" s="211">
        <v>4.5</v>
      </c>
      <c r="I507" s="212"/>
      <c r="J507" s="213">
        <f>ROUND(I507*H507,2)</f>
        <v>0</v>
      </c>
      <c r="K507" s="209" t="s">
        <v>170</v>
      </c>
      <c r="L507" s="47"/>
      <c r="M507" s="214" t="s">
        <v>32</v>
      </c>
      <c r="N507" s="215" t="s">
        <v>47</v>
      </c>
      <c r="O507" s="87"/>
      <c r="P507" s="216">
        <f>O507*H507</f>
        <v>0</v>
      </c>
      <c r="Q507" s="216">
        <v>0</v>
      </c>
      <c r="R507" s="216">
        <f>Q507*H507</f>
        <v>0</v>
      </c>
      <c r="S507" s="216">
        <v>0.014999999999999999</v>
      </c>
      <c r="T507" s="217">
        <f>S507*H507</f>
        <v>0.067500000000000004</v>
      </c>
      <c r="U507" s="41"/>
      <c r="V507" s="41"/>
      <c r="W507" s="41"/>
      <c r="X507" s="41"/>
      <c r="Y507" s="41"/>
      <c r="Z507" s="41"/>
      <c r="AA507" s="41"/>
      <c r="AB507" s="41"/>
      <c r="AC507" s="41"/>
      <c r="AD507" s="41"/>
      <c r="AE507" s="41"/>
      <c r="AR507" s="218" t="s">
        <v>272</v>
      </c>
      <c r="AT507" s="218" t="s">
        <v>166</v>
      </c>
      <c r="AU507" s="218" t="s">
        <v>86</v>
      </c>
      <c r="AY507" s="19" t="s">
        <v>164</v>
      </c>
      <c r="BE507" s="219">
        <f>IF(N507="základní",J507,0)</f>
        <v>0</v>
      </c>
      <c r="BF507" s="219">
        <f>IF(N507="snížená",J507,0)</f>
        <v>0</v>
      </c>
      <c r="BG507" s="219">
        <f>IF(N507="zákl. přenesená",J507,0)</f>
        <v>0</v>
      </c>
      <c r="BH507" s="219">
        <f>IF(N507="sníž. přenesená",J507,0)</f>
        <v>0</v>
      </c>
      <c r="BI507" s="219">
        <f>IF(N507="nulová",J507,0)</f>
        <v>0</v>
      </c>
      <c r="BJ507" s="19" t="s">
        <v>84</v>
      </c>
      <c r="BK507" s="219">
        <f>ROUND(I507*H507,2)</f>
        <v>0</v>
      </c>
      <c r="BL507" s="19" t="s">
        <v>272</v>
      </c>
      <c r="BM507" s="218" t="s">
        <v>917</v>
      </c>
    </row>
    <row r="508" s="2" customFormat="1">
      <c r="A508" s="41"/>
      <c r="B508" s="42"/>
      <c r="C508" s="43"/>
      <c r="D508" s="220" t="s">
        <v>173</v>
      </c>
      <c r="E508" s="43"/>
      <c r="F508" s="221" t="s">
        <v>918</v>
      </c>
      <c r="G508" s="43"/>
      <c r="H508" s="43"/>
      <c r="I508" s="222"/>
      <c r="J508" s="43"/>
      <c r="K508" s="43"/>
      <c r="L508" s="47"/>
      <c r="M508" s="223"/>
      <c r="N508" s="224"/>
      <c r="O508" s="87"/>
      <c r="P508" s="87"/>
      <c r="Q508" s="87"/>
      <c r="R508" s="87"/>
      <c r="S508" s="87"/>
      <c r="T508" s="88"/>
      <c r="U508" s="41"/>
      <c r="V508" s="41"/>
      <c r="W508" s="41"/>
      <c r="X508" s="41"/>
      <c r="Y508" s="41"/>
      <c r="Z508" s="41"/>
      <c r="AA508" s="41"/>
      <c r="AB508" s="41"/>
      <c r="AC508" s="41"/>
      <c r="AD508" s="41"/>
      <c r="AE508" s="41"/>
      <c r="AT508" s="19" t="s">
        <v>173</v>
      </c>
      <c r="AU508" s="19" t="s">
        <v>86</v>
      </c>
    </row>
    <row r="509" s="13" customFormat="1">
      <c r="A509" s="13"/>
      <c r="B509" s="225"/>
      <c r="C509" s="226"/>
      <c r="D509" s="227" t="s">
        <v>179</v>
      </c>
      <c r="E509" s="228" t="s">
        <v>32</v>
      </c>
      <c r="F509" s="229" t="s">
        <v>919</v>
      </c>
      <c r="G509" s="226"/>
      <c r="H509" s="230">
        <v>4.5</v>
      </c>
      <c r="I509" s="231"/>
      <c r="J509" s="226"/>
      <c r="K509" s="226"/>
      <c r="L509" s="232"/>
      <c r="M509" s="233"/>
      <c r="N509" s="234"/>
      <c r="O509" s="234"/>
      <c r="P509" s="234"/>
      <c r="Q509" s="234"/>
      <c r="R509" s="234"/>
      <c r="S509" s="234"/>
      <c r="T509" s="235"/>
      <c r="U509" s="13"/>
      <c r="V509" s="13"/>
      <c r="W509" s="13"/>
      <c r="X509" s="13"/>
      <c r="Y509" s="13"/>
      <c r="Z509" s="13"/>
      <c r="AA509" s="13"/>
      <c r="AB509" s="13"/>
      <c r="AC509" s="13"/>
      <c r="AD509" s="13"/>
      <c r="AE509" s="13"/>
      <c r="AT509" s="236" t="s">
        <v>179</v>
      </c>
      <c r="AU509" s="236" t="s">
        <v>86</v>
      </c>
      <c r="AV509" s="13" t="s">
        <v>86</v>
      </c>
      <c r="AW509" s="13" t="s">
        <v>38</v>
      </c>
      <c r="AX509" s="13" t="s">
        <v>84</v>
      </c>
      <c r="AY509" s="236" t="s">
        <v>164</v>
      </c>
    </row>
    <row r="510" s="2" customFormat="1" ht="55.2" customHeight="1">
      <c r="A510" s="41"/>
      <c r="B510" s="42"/>
      <c r="C510" s="207" t="s">
        <v>920</v>
      </c>
      <c r="D510" s="207" t="s">
        <v>166</v>
      </c>
      <c r="E510" s="208" t="s">
        <v>921</v>
      </c>
      <c r="F510" s="209" t="s">
        <v>922</v>
      </c>
      <c r="G510" s="210" t="s">
        <v>221</v>
      </c>
      <c r="H510" s="211">
        <v>0.035999999999999997</v>
      </c>
      <c r="I510" s="212"/>
      <c r="J510" s="213">
        <f>ROUND(I510*H510,2)</f>
        <v>0</v>
      </c>
      <c r="K510" s="209" t="s">
        <v>170</v>
      </c>
      <c r="L510" s="47"/>
      <c r="M510" s="214" t="s">
        <v>32</v>
      </c>
      <c r="N510" s="215" t="s">
        <v>47</v>
      </c>
      <c r="O510" s="87"/>
      <c r="P510" s="216">
        <f>O510*H510</f>
        <v>0</v>
      </c>
      <c r="Q510" s="216">
        <v>0</v>
      </c>
      <c r="R510" s="216">
        <f>Q510*H510</f>
        <v>0</v>
      </c>
      <c r="S510" s="216">
        <v>0</v>
      </c>
      <c r="T510" s="217">
        <f>S510*H510</f>
        <v>0</v>
      </c>
      <c r="U510" s="41"/>
      <c r="V510" s="41"/>
      <c r="W510" s="41"/>
      <c r="X510" s="41"/>
      <c r="Y510" s="41"/>
      <c r="Z510" s="41"/>
      <c r="AA510" s="41"/>
      <c r="AB510" s="41"/>
      <c r="AC510" s="41"/>
      <c r="AD510" s="41"/>
      <c r="AE510" s="41"/>
      <c r="AR510" s="218" t="s">
        <v>272</v>
      </c>
      <c r="AT510" s="218" t="s">
        <v>166</v>
      </c>
      <c r="AU510" s="218" t="s">
        <v>86</v>
      </c>
      <c r="AY510" s="19" t="s">
        <v>164</v>
      </c>
      <c r="BE510" s="219">
        <f>IF(N510="základní",J510,0)</f>
        <v>0</v>
      </c>
      <c r="BF510" s="219">
        <f>IF(N510="snížená",J510,0)</f>
        <v>0</v>
      </c>
      <c r="BG510" s="219">
        <f>IF(N510="zákl. přenesená",J510,0)</f>
        <v>0</v>
      </c>
      <c r="BH510" s="219">
        <f>IF(N510="sníž. přenesená",J510,0)</f>
        <v>0</v>
      </c>
      <c r="BI510" s="219">
        <f>IF(N510="nulová",J510,0)</f>
        <v>0</v>
      </c>
      <c r="BJ510" s="19" t="s">
        <v>84</v>
      </c>
      <c r="BK510" s="219">
        <f>ROUND(I510*H510,2)</f>
        <v>0</v>
      </c>
      <c r="BL510" s="19" t="s">
        <v>272</v>
      </c>
      <c r="BM510" s="218" t="s">
        <v>923</v>
      </c>
    </row>
    <row r="511" s="2" customFormat="1">
      <c r="A511" s="41"/>
      <c r="B511" s="42"/>
      <c r="C511" s="43"/>
      <c r="D511" s="220" t="s">
        <v>173</v>
      </c>
      <c r="E511" s="43"/>
      <c r="F511" s="221" t="s">
        <v>924</v>
      </c>
      <c r="G511" s="43"/>
      <c r="H511" s="43"/>
      <c r="I511" s="222"/>
      <c r="J511" s="43"/>
      <c r="K511" s="43"/>
      <c r="L511" s="47"/>
      <c r="M511" s="223"/>
      <c r="N511" s="224"/>
      <c r="O511" s="87"/>
      <c r="P511" s="87"/>
      <c r="Q511" s="87"/>
      <c r="R511" s="87"/>
      <c r="S511" s="87"/>
      <c r="T511" s="88"/>
      <c r="U511" s="41"/>
      <c r="V511" s="41"/>
      <c r="W511" s="41"/>
      <c r="X511" s="41"/>
      <c r="Y511" s="41"/>
      <c r="Z511" s="41"/>
      <c r="AA511" s="41"/>
      <c r="AB511" s="41"/>
      <c r="AC511" s="41"/>
      <c r="AD511" s="41"/>
      <c r="AE511" s="41"/>
      <c r="AT511" s="19" t="s">
        <v>173</v>
      </c>
      <c r="AU511" s="19" t="s">
        <v>86</v>
      </c>
    </row>
    <row r="512" s="12" customFormat="1" ht="22.8" customHeight="1">
      <c r="A512" s="12"/>
      <c r="B512" s="191"/>
      <c r="C512" s="192"/>
      <c r="D512" s="193" t="s">
        <v>75</v>
      </c>
      <c r="E512" s="205" t="s">
        <v>925</v>
      </c>
      <c r="F512" s="205" t="s">
        <v>926</v>
      </c>
      <c r="G512" s="192"/>
      <c r="H512" s="192"/>
      <c r="I512" s="195"/>
      <c r="J512" s="206">
        <f>BK512</f>
        <v>0</v>
      </c>
      <c r="K512" s="192"/>
      <c r="L512" s="197"/>
      <c r="M512" s="198"/>
      <c r="N512" s="199"/>
      <c r="O512" s="199"/>
      <c r="P512" s="200">
        <f>SUM(P513:P523)</f>
        <v>0</v>
      </c>
      <c r="Q512" s="199"/>
      <c r="R512" s="200">
        <f>SUM(R513:R523)</f>
        <v>8.4820600000000006</v>
      </c>
      <c r="S512" s="199"/>
      <c r="T512" s="201">
        <f>SUM(T513:T523)</f>
        <v>0.33668799999999999</v>
      </c>
      <c r="U512" s="12"/>
      <c r="V512" s="12"/>
      <c r="W512" s="12"/>
      <c r="X512" s="12"/>
      <c r="Y512" s="12"/>
      <c r="Z512" s="12"/>
      <c r="AA512" s="12"/>
      <c r="AB512" s="12"/>
      <c r="AC512" s="12"/>
      <c r="AD512" s="12"/>
      <c r="AE512" s="12"/>
      <c r="AR512" s="202" t="s">
        <v>86</v>
      </c>
      <c r="AT512" s="203" t="s">
        <v>75</v>
      </c>
      <c r="AU512" s="203" t="s">
        <v>84</v>
      </c>
      <c r="AY512" s="202" t="s">
        <v>164</v>
      </c>
      <c r="BK512" s="204">
        <f>SUM(BK513:BK523)</f>
        <v>0</v>
      </c>
    </row>
    <row r="513" s="2" customFormat="1" ht="55.2" customHeight="1">
      <c r="A513" s="41"/>
      <c r="B513" s="42"/>
      <c r="C513" s="207" t="s">
        <v>927</v>
      </c>
      <c r="D513" s="207" t="s">
        <v>166</v>
      </c>
      <c r="E513" s="208" t="s">
        <v>928</v>
      </c>
      <c r="F513" s="209" t="s">
        <v>929</v>
      </c>
      <c r="G513" s="210" t="s">
        <v>169</v>
      </c>
      <c r="H513" s="211">
        <v>538</v>
      </c>
      <c r="I513" s="212"/>
      <c r="J513" s="213">
        <f>ROUND(I513*H513,2)</f>
        <v>0</v>
      </c>
      <c r="K513" s="209" t="s">
        <v>170</v>
      </c>
      <c r="L513" s="47"/>
      <c r="M513" s="214" t="s">
        <v>32</v>
      </c>
      <c r="N513" s="215" t="s">
        <v>47</v>
      </c>
      <c r="O513" s="87"/>
      <c r="P513" s="216">
        <f>O513*H513</f>
        <v>0</v>
      </c>
      <c r="Q513" s="216">
        <v>0.012200000000000001</v>
      </c>
      <c r="R513" s="216">
        <f>Q513*H513</f>
        <v>6.5636000000000001</v>
      </c>
      <c r="S513" s="216">
        <v>0</v>
      </c>
      <c r="T513" s="217">
        <f>S513*H513</f>
        <v>0</v>
      </c>
      <c r="U513" s="41"/>
      <c r="V513" s="41"/>
      <c r="W513" s="41"/>
      <c r="X513" s="41"/>
      <c r="Y513" s="41"/>
      <c r="Z513" s="41"/>
      <c r="AA513" s="41"/>
      <c r="AB513" s="41"/>
      <c r="AC513" s="41"/>
      <c r="AD513" s="41"/>
      <c r="AE513" s="41"/>
      <c r="AR513" s="218" t="s">
        <v>272</v>
      </c>
      <c r="AT513" s="218" t="s">
        <v>166</v>
      </c>
      <c r="AU513" s="218" t="s">
        <v>86</v>
      </c>
      <c r="AY513" s="19" t="s">
        <v>164</v>
      </c>
      <c r="BE513" s="219">
        <f>IF(N513="základní",J513,0)</f>
        <v>0</v>
      </c>
      <c r="BF513" s="219">
        <f>IF(N513="snížená",J513,0)</f>
        <v>0</v>
      </c>
      <c r="BG513" s="219">
        <f>IF(N513="zákl. přenesená",J513,0)</f>
        <v>0</v>
      </c>
      <c r="BH513" s="219">
        <f>IF(N513="sníž. přenesená",J513,0)</f>
        <v>0</v>
      </c>
      <c r="BI513" s="219">
        <f>IF(N513="nulová",J513,0)</f>
        <v>0</v>
      </c>
      <c r="BJ513" s="19" t="s">
        <v>84</v>
      </c>
      <c r="BK513" s="219">
        <f>ROUND(I513*H513,2)</f>
        <v>0</v>
      </c>
      <c r="BL513" s="19" t="s">
        <v>272</v>
      </c>
      <c r="BM513" s="218" t="s">
        <v>930</v>
      </c>
    </row>
    <row r="514" s="2" customFormat="1">
      <c r="A514" s="41"/>
      <c r="B514" s="42"/>
      <c r="C514" s="43"/>
      <c r="D514" s="220" t="s">
        <v>173</v>
      </c>
      <c r="E514" s="43"/>
      <c r="F514" s="221" t="s">
        <v>931</v>
      </c>
      <c r="G514" s="43"/>
      <c r="H514" s="43"/>
      <c r="I514" s="222"/>
      <c r="J514" s="43"/>
      <c r="K514" s="43"/>
      <c r="L514" s="47"/>
      <c r="M514" s="223"/>
      <c r="N514" s="224"/>
      <c r="O514" s="87"/>
      <c r="P514" s="87"/>
      <c r="Q514" s="87"/>
      <c r="R514" s="87"/>
      <c r="S514" s="87"/>
      <c r="T514" s="88"/>
      <c r="U514" s="41"/>
      <c r="V514" s="41"/>
      <c r="W514" s="41"/>
      <c r="X514" s="41"/>
      <c r="Y514" s="41"/>
      <c r="Z514" s="41"/>
      <c r="AA514" s="41"/>
      <c r="AB514" s="41"/>
      <c r="AC514" s="41"/>
      <c r="AD514" s="41"/>
      <c r="AE514" s="41"/>
      <c r="AT514" s="19" t="s">
        <v>173</v>
      </c>
      <c r="AU514" s="19" t="s">
        <v>86</v>
      </c>
    </row>
    <row r="515" s="2" customFormat="1" ht="26.4" customHeight="1">
      <c r="A515" s="41"/>
      <c r="B515" s="42"/>
      <c r="C515" s="207" t="s">
        <v>932</v>
      </c>
      <c r="D515" s="207" t="s">
        <v>166</v>
      </c>
      <c r="E515" s="208" t="s">
        <v>933</v>
      </c>
      <c r="F515" s="209" t="s">
        <v>934</v>
      </c>
      <c r="G515" s="210" t="s">
        <v>335</v>
      </c>
      <c r="H515" s="211">
        <v>4</v>
      </c>
      <c r="I515" s="212"/>
      <c r="J515" s="213">
        <f>ROUND(I515*H515,2)</f>
        <v>0</v>
      </c>
      <c r="K515" s="209" t="s">
        <v>32</v>
      </c>
      <c r="L515" s="47"/>
      <c r="M515" s="214" t="s">
        <v>32</v>
      </c>
      <c r="N515" s="215" t="s">
        <v>47</v>
      </c>
      <c r="O515" s="87"/>
      <c r="P515" s="216">
        <f>O515*H515</f>
        <v>0</v>
      </c>
      <c r="Q515" s="216">
        <v>0.00064000000000000005</v>
      </c>
      <c r="R515" s="216">
        <f>Q515*H515</f>
        <v>0.0025600000000000002</v>
      </c>
      <c r="S515" s="216">
        <v>0.0022000000000000001</v>
      </c>
      <c r="T515" s="217">
        <f>S515*H515</f>
        <v>0.0088000000000000005</v>
      </c>
      <c r="U515" s="41"/>
      <c r="V515" s="41"/>
      <c r="W515" s="41"/>
      <c r="X515" s="41"/>
      <c r="Y515" s="41"/>
      <c r="Z515" s="41"/>
      <c r="AA515" s="41"/>
      <c r="AB515" s="41"/>
      <c r="AC515" s="41"/>
      <c r="AD515" s="41"/>
      <c r="AE515" s="41"/>
      <c r="AR515" s="218" t="s">
        <v>272</v>
      </c>
      <c r="AT515" s="218" t="s">
        <v>166</v>
      </c>
      <c r="AU515" s="218" t="s">
        <v>86</v>
      </c>
      <c r="AY515" s="19" t="s">
        <v>164</v>
      </c>
      <c r="BE515" s="219">
        <f>IF(N515="základní",J515,0)</f>
        <v>0</v>
      </c>
      <c r="BF515" s="219">
        <f>IF(N515="snížená",J515,0)</f>
        <v>0</v>
      </c>
      <c r="BG515" s="219">
        <f>IF(N515="zákl. přenesená",J515,0)</f>
        <v>0</v>
      </c>
      <c r="BH515" s="219">
        <f>IF(N515="sníž. přenesená",J515,0)</f>
        <v>0</v>
      </c>
      <c r="BI515" s="219">
        <f>IF(N515="nulová",J515,0)</f>
        <v>0</v>
      </c>
      <c r="BJ515" s="19" t="s">
        <v>84</v>
      </c>
      <c r="BK515" s="219">
        <f>ROUND(I515*H515,2)</f>
        <v>0</v>
      </c>
      <c r="BL515" s="19" t="s">
        <v>272</v>
      </c>
      <c r="BM515" s="218" t="s">
        <v>935</v>
      </c>
    </row>
    <row r="516" s="2" customFormat="1" ht="40.8" customHeight="1">
      <c r="A516" s="41"/>
      <c r="B516" s="42"/>
      <c r="C516" s="207" t="s">
        <v>936</v>
      </c>
      <c r="D516" s="207" t="s">
        <v>166</v>
      </c>
      <c r="E516" s="208" t="s">
        <v>937</v>
      </c>
      <c r="F516" s="209" t="s">
        <v>938</v>
      </c>
      <c r="G516" s="210" t="s">
        <v>169</v>
      </c>
      <c r="H516" s="211">
        <v>25.300000000000001</v>
      </c>
      <c r="I516" s="212"/>
      <c r="J516" s="213">
        <f>ROUND(I516*H516,2)</f>
        <v>0</v>
      </c>
      <c r="K516" s="209" t="s">
        <v>170</v>
      </c>
      <c r="L516" s="47"/>
      <c r="M516" s="214" t="s">
        <v>32</v>
      </c>
      <c r="N516" s="215" t="s">
        <v>47</v>
      </c>
      <c r="O516" s="87"/>
      <c r="P516" s="216">
        <f>O516*H516</f>
        <v>0</v>
      </c>
      <c r="Q516" s="216">
        <v>0</v>
      </c>
      <c r="R516" s="216">
        <f>Q516*H516</f>
        <v>0</v>
      </c>
      <c r="S516" s="216">
        <v>0.012959999999999999</v>
      </c>
      <c r="T516" s="217">
        <f>S516*H516</f>
        <v>0.32788800000000001</v>
      </c>
      <c r="U516" s="41"/>
      <c r="V516" s="41"/>
      <c r="W516" s="41"/>
      <c r="X516" s="41"/>
      <c r="Y516" s="41"/>
      <c r="Z516" s="41"/>
      <c r="AA516" s="41"/>
      <c r="AB516" s="41"/>
      <c r="AC516" s="41"/>
      <c r="AD516" s="41"/>
      <c r="AE516" s="41"/>
      <c r="AR516" s="218" t="s">
        <v>272</v>
      </c>
      <c r="AT516" s="218" t="s">
        <v>166</v>
      </c>
      <c r="AU516" s="218" t="s">
        <v>86</v>
      </c>
      <c r="AY516" s="19" t="s">
        <v>164</v>
      </c>
      <c r="BE516" s="219">
        <f>IF(N516="základní",J516,0)</f>
        <v>0</v>
      </c>
      <c r="BF516" s="219">
        <f>IF(N516="snížená",J516,0)</f>
        <v>0</v>
      </c>
      <c r="BG516" s="219">
        <f>IF(N516="zákl. přenesená",J516,0)</f>
        <v>0</v>
      </c>
      <c r="BH516" s="219">
        <f>IF(N516="sníž. přenesená",J516,0)</f>
        <v>0</v>
      </c>
      <c r="BI516" s="219">
        <f>IF(N516="nulová",J516,0)</f>
        <v>0</v>
      </c>
      <c r="BJ516" s="19" t="s">
        <v>84</v>
      </c>
      <c r="BK516" s="219">
        <f>ROUND(I516*H516,2)</f>
        <v>0</v>
      </c>
      <c r="BL516" s="19" t="s">
        <v>272</v>
      </c>
      <c r="BM516" s="218" t="s">
        <v>939</v>
      </c>
    </row>
    <row r="517" s="2" customFormat="1">
      <c r="A517" s="41"/>
      <c r="B517" s="42"/>
      <c r="C517" s="43"/>
      <c r="D517" s="220" t="s">
        <v>173</v>
      </c>
      <c r="E517" s="43"/>
      <c r="F517" s="221" t="s">
        <v>940</v>
      </c>
      <c r="G517" s="43"/>
      <c r="H517" s="43"/>
      <c r="I517" s="222"/>
      <c r="J517" s="43"/>
      <c r="K517" s="43"/>
      <c r="L517" s="47"/>
      <c r="M517" s="223"/>
      <c r="N517" s="224"/>
      <c r="O517" s="87"/>
      <c r="P517" s="87"/>
      <c r="Q517" s="87"/>
      <c r="R517" s="87"/>
      <c r="S517" s="87"/>
      <c r="T517" s="88"/>
      <c r="U517" s="41"/>
      <c r="V517" s="41"/>
      <c r="W517" s="41"/>
      <c r="X517" s="41"/>
      <c r="Y517" s="41"/>
      <c r="Z517" s="41"/>
      <c r="AA517" s="41"/>
      <c r="AB517" s="41"/>
      <c r="AC517" s="41"/>
      <c r="AD517" s="41"/>
      <c r="AE517" s="41"/>
      <c r="AT517" s="19" t="s">
        <v>173</v>
      </c>
      <c r="AU517" s="19" t="s">
        <v>86</v>
      </c>
    </row>
    <row r="518" s="15" customFormat="1">
      <c r="A518" s="15"/>
      <c r="B518" s="248"/>
      <c r="C518" s="249"/>
      <c r="D518" s="227" t="s">
        <v>179</v>
      </c>
      <c r="E518" s="250" t="s">
        <v>32</v>
      </c>
      <c r="F518" s="251" t="s">
        <v>941</v>
      </c>
      <c r="G518" s="249"/>
      <c r="H518" s="250" t="s">
        <v>32</v>
      </c>
      <c r="I518" s="252"/>
      <c r="J518" s="249"/>
      <c r="K518" s="249"/>
      <c r="L518" s="253"/>
      <c r="M518" s="254"/>
      <c r="N518" s="255"/>
      <c r="O518" s="255"/>
      <c r="P518" s="255"/>
      <c r="Q518" s="255"/>
      <c r="R518" s="255"/>
      <c r="S518" s="255"/>
      <c r="T518" s="256"/>
      <c r="U518" s="15"/>
      <c r="V518" s="15"/>
      <c r="W518" s="15"/>
      <c r="X518" s="15"/>
      <c r="Y518" s="15"/>
      <c r="Z518" s="15"/>
      <c r="AA518" s="15"/>
      <c r="AB518" s="15"/>
      <c r="AC518" s="15"/>
      <c r="AD518" s="15"/>
      <c r="AE518" s="15"/>
      <c r="AT518" s="257" t="s">
        <v>179</v>
      </c>
      <c r="AU518" s="257" t="s">
        <v>86</v>
      </c>
      <c r="AV518" s="15" t="s">
        <v>84</v>
      </c>
      <c r="AW518" s="15" t="s">
        <v>38</v>
      </c>
      <c r="AX518" s="15" t="s">
        <v>76</v>
      </c>
      <c r="AY518" s="257" t="s">
        <v>164</v>
      </c>
    </row>
    <row r="519" s="13" customFormat="1">
      <c r="A519" s="13"/>
      <c r="B519" s="225"/>
      <c r="C519" s="226"/>
      <c r="D519" s="227" t="s">
        <v>179</v>
      </c>
      <c r="E519" s="228" t="s">
        <v>32</v>
      </c>
      <c r="F519" s="229" t="s">
        <v>942</v>
      </c>
      <c r="G519" s="226"/>
      <c r="H519" s="230">
        <v>25.300000000000001</v>
      </c>
      <c r="I519" s="231"/>
      <c r="J519" s="226"/>
      <c r="K519" s="226"/>
      <c r="L519" s="232"/>
      <c r="M519" s="233"/>
      <c r="N519" s="234"/>
      <c r="O519" s="234"/>
      <c r="P519" s="234"/>
      <c r="Q519" s="234"/>
      <c r="R519" s="234"/>
      <c r="S519" s="234"/>
      <c r="T519" s="235"/>
      <c r="U519" s="13"/>
      <c r="V519" s="13"/>
      <c r="W519" s="13"/>
      <c r="X519" s="13"/>
      <c r="Y519" s="13"/>
      <c r="Z519" s="13"/>
      <c r="AA519" s="13"/>
      <c r="AB519" s="13"/>
      <c r="AC519" s="13"/>
      <c r="AD519" s="13"/>
      <c r="AE519" s="13"/>
      <c r="AT519" s="236" t="s">
        <v>179</v>
      </c>
      <c r="AU519" s="236" t="s">
        <v>86</v>
      </c>
      <c r="AV519" s="13" t="s">
        <v>86</v>
      </c>
      <c r="AW519" s="13" t="s">
        <v>38</v>
      </c>
      <c r="AX519" s="13" t="s">
        <v>84</v>
      </c>
      <c r="AY519" s="236" t="s">
        <v>164</v>
      </c>
    </row>
    <row r="520" s="2" customFormat="1" ht="55.2" customHeight="1">
      <c r="A520" s="41"/>
      <c r="B520" s="42"/>
      <c r="C520" s="207" t="s">
        <v>943</v>
      </c>
      <c r="D520" s="207" t="s">
        <v>166</v>
      </c>
      <c r="E520" s="208" t="s">
        <v>944</v>
      </c>
      <c r="F520" s="209" t="s">
        <v>945</v>
      </c>
      <c r="G520" s="210" t="s">
        <v>345</v>
      </c>
      <c r="H520" s="211">
        <v>115</v>
      </c>
      <c r="I520" s="212"/>
      <c r="J520" s="213">
        <f>ROUND(I520*H520,2)</f>
        <v>0</v>
      </c>
      <c r="K520" s="209" t="s">
        <v>170</v>
      </c>
      <c r="L520" s="47"/>
      <c r="M520" s="214" t="s">
        <v>32</v>
      </c>
      <c r="N520" s="215" t="s">
        <v>47</v>
      </c>
      <c r="O520" s="87"/>
      <c r="P520" s="216">
        <f>O520*H520</f>
        <v>0</v>
      </c>
      <c r="Q520" s="216">
        <v>0.016660000000000001</v>
      </c>
      <c r="R520" s="216">
        <f>Q520*H520</f>
        <v>1.9159000000000002</v>
      </c>
      <c r="S520" s="216">
        <v>0</v>
      </c>
      <c r="T520" s="217">
        <f>S520*H520</f>
        <v>0</v>
      </c>
      <c r="U520" s="41"/>
      <c r="V520" s="41"/>
      <c r="W520" s="41"/>
      <c r="X520" s="41"/>
      <c r="Y520" s="41"/>
      <c r="Z520" s="41"/>
      <c r="AA520" s="41"/>
      <c r="AB520" s="41"/>
      <c r="AC520" s="41"/>
      <c r="AD520" s="41"/>
      <c r="AE520" s="41"/>
      <c r="AR520" s="218" t="s">
        <v>272</v>
      </c>
      <c r="AT520" s="218" t="s">
        <v>166</v>
      </c>
      <c r="AU520" s="218" t="s">
        <v>86</v>
      </c>
      <c r="AY520" s="19" t="s">
        <v>164</v>
      </c>
      <c r="BE520" s="219">
        <f>IF(N520="základní",J520,0)</f>
        <v>0</v>
      </c>
      <c r="BF520" s="219">
        <f>IF(N520="snížená",J520,0)</f>
        <v>0</v>
      </c>
      <c r="BG520" s="219">
        <f>IF(N520="zákl. přenesená",J520,0)</f>
        <v>0</v>
      </c>
      <c r="BH520" s="219">
        <f>IF(N520="sníž. přenesená",J520,0)</f>
        <v>0</v>
      </c>
      <c r="BI520" s="219">
        <f>IF(N520="nulová",J520,0)</f>
        <v>0</v>
      </c>
      <c r="BJ520" s="19" t="s">
        <v>84</v>
      </c>
      <c r="BK520" s="219">
        <f>ROUND(I520*H520,2)</f>
        <v>0</v>
      </c>
      <c r="BL520" s="19" t="s">
        <v>272</v>
      </c>
      <c r="BM520" s="218" t="s">
        <v>946</v>
      </c>
    </row>
    <row r="521" s="2" customFormat="1">
      <c r="A521" s="41"/>
      <c r="B521" s="42"/>
      <c r="C521" s="43"/>
      <c r="D521" s="220" t="s">
        <v>173</v>
      </c>
      <c r="E521" s="43"/>
      <c r="F521" s="221" t="s">
        <v>947</v>
      </c>
      <c r="G521" s="43"/>
      <c r="H521" s="43"/>
      <c r="I521" s="222"/>
      <c r="J521" s="43"/>
      <c r="K521" s="43"/>
      <c r="L521" s="47"/>
      <c r="M521" s="223"/>
      <c r="N521" s="224"/>
      <c r="O521" s="87"/>
      <c r="P521" s="87"/>
      <c r="Q521" s="87"/>
      <c r="R521" s="87"/>
      <c r="S521" s="87"/>
      <c r="T521" s="88"/>
      <c r="U521" s="41"/>
      <c r="V521" s="41"/>
      <c r="W521" s="41"/>
      <c r="X521" s="41"/>
      <c r="Y521" s="41"/>
      <c r="Z521" s="41"/>
      <c r="AA521" s="41"/>
      <c r="AB521" s="41"/>
      <c r="AC521" s="41"/>
      <c r="AD521" s="41"/>
      <c r="AE521" s="41"/>
      <c r="AT521" s="19" t="s">
        <v>173</v>
      </c>
      <c r="AU521" s="19" t="s">
        <v>86</v>
      </c>
    </row>
    <row r="522" s="2" customFormat="1" ht="48" customHeight="1">
      <c r="A522" s="41"/>
      <c r="B522" s="42"/>
      <c r="C522" s="207" t="s">
        <v>948</v>
      </c>
      <c r="D522" s="207" t="s">
        <v>166</v>
      </c>
      <c r="E522" s="208" t="s">
        <v>949</v>
      </c>
      <c r="F522" s="209" t="s">
        <v>950</v>
      </c>
      <c r="G522" s="210" t="s">
        <v>221</v>
      </c>
      <c r="H522" s="211">
        <v>8.4819999999999993</v>
      </c>
      <c r="I522" s="212"/>
      <c r="J522" s="213">
        <f>ROUND(I522*H522,2)</f>
        <v>0</v>
      </c>
      <c r="K522" s="209" t="s">
        <v>170</v>
      </c>
      <c r="L522" s="47"/>
      <c r="M522" s="214" t="s">
        <v>32</v>
      </c>
      <c r="N522" s="215" t="s">
        <v>47</v>
      </c>
      <c r="O522" s="87"/>
      <c r="P522" s="216">
        <f>O522*H522</f>
        <v>0</v>
      </c>
      <c r="Q522" s="216">
        <v>0</v>
      </c>
      <c r="R522" s="216">
        <f>Q522*H522</f>
        <v>0</v>
      </c>
      <c r="S522" s="216">
        <v>0</v>
      </c>
      <c r="T522" s="217">
        <f>S522*H522</f>
        <v>0</v>
      </c>
      <c r="U522" s="41"/>
      <c r="V522" s="41"/>
      <c r="W522" s="41"/>
      <c r="X522" s="41"/>
      <c r="Y522" s="41"/>
      <c r="Z522" s="41"/>
      <c r="AA522" s="41"/>
      <c r="AB522" s="41"/>
      <c r="AC522" s="41"/>
      <c r="AD522" s="41"/>
      <c r="AE522" s="41"/>
      <c r="AR522" s="218" t="s">
        <v>272</v>
      </c>
      <c r="AT522" s="218" t="s">
        <v>166</v>
      </c>
      <c r="AU522" s="218" t="s">
        <v>86</v>
      </c>
      <c r="AY522" s="19" t="s">
        <v>164</v>
      </c>
      <c r="BE522" s="219">
        <f>IF(N522="základní",J522,0)</f>
        <v>0</v>
      </c>
      <c r="BF522" s="219">
        <f>IF(N522="snížená",J522,0)</f>
        <v>0</v>
      </c>
      <c r="BG522" s="219">
        <f>IF(N522="zákl. přenesená",J522,0)</f>
        <v>0</v>
      </c>
      <c r="BH522" s="219">
        <f>IF(N522="sníž. přenesená",J522,0)</f>
        <v>0</v>
      </c>
      <c r="BI522" s="219">
        <f>IF(N522="nulová",J522,0)</f>
        <v>0</v>
      </c>
      <c r="BJ522" s="19" t="s">
        <v>84</v>
      </c>
      <c r="BK522" s="219">
        <f>ROUND(I522*H522,2)</f>
        <v>0</v>
      </c>
      <c r="BL522" s="19" t="s">
        <v>272</v>
      </c>
      <c r="BM522" s="218" t="s">
        <v>951</v>
      </c>
    </row>
    <row r="523" s="2" customFormat="1">
      <c r="A523" s="41"/>
      <c r="B523" s="42"/>
      <c r="C523" s="43"/>
      <c r="D523" s="220" t="s">
        <v>173</v>
      </c>
      <c r="E523" s="43"/>
      <c r="F523" s="221" t="s">
        <v>952</v>
      </c>
      <c r="G523" s="43"/>
      <c r="H523" s="43"/>
      <c r="I523" s="222"/>
      <c r="J523" s="43"/>
      <c r="K523" s="43"/>
      <c r="L523" s="47"/>
      <c r="M523" s="223"/>
      <c r="N523" s="224"/>
      <c r="O523" s="87"/>
      <c r="P523" s="87"/>
      <c r="Q523" s="87"/>
      <c r="R523" s="87"/>
      <c r="S523" s="87"/>
      <c r="T523" s="88"/>
      <c r="U523" s="41"/>
      <c r="V523" s="41"/>
      <c r="W523" s="41"/>
      <c r="X523" s="41"/>
      <c r="Y523" s="41"/>
      <c r="Z523" s="41"/>
      <c r="AA523" s="41"/>
      <c r="AB523" s="41"/>
      <c r="AC523" s="41"/>
      <c r="AD523" s="41"/>
      <c r="AE523" s="41"/>
      <c r="AT523" s="19" t="s">
        <v>173</v>
      </c>
      <c r="AU523" s="19" t="s">
        <v>86</v>
      </c>
    </row>
    <row r="524" s="12" customFormat="1" ht="22.8" customHeight="1">
      <c r="A524" s="12"/>
      <c r="B524" s="191"/>
      <c r="C524" s="192"/>
      <c r="D524" s="193" t="s">
        <v>75</v>
      </c>
      <c r="E524" s="205" t="s">
        <v>953</v>
      </c>
      <c r="F524" s="205" t="s">
        <v>954</v>
      </c>
      <c r="G524" s="192"/>
      <c r="H524" s="192"/>
      <c r="I524" s="195"/>
      <c r="J524" s="206">
        <f>BK524</f>
        <v>0</v>
      </c>
      <c r="K524" s="192"/>
      <c r="L524" s="197"/>
      <c r="M524" s="198"/>
      <c r="N524" s="199"/>
      <c r="O524" s="199"/>
      <c r="P524" s="200">
        <f>SUM(P525:P570)</f>
        <v>0</v>
      </c>
      <c r="Q524" s="199"/>
      <c r="R524" s="200">
        <f>SUM(R525:R570)</f>
        <v>0.48084599999999994</v>
      </c>
      <c r="S524" s="199"/>
      <c r="T524" s="201">
        <f>SUM(T525:T570)</f>
        <v>0.31455649999999996</v>
      </c>
      <c r="U524" s="12"/>
      <c r="V524" s="12"/>
      <c r="W524" s="12"/>
      <c r="X524" s="12"/>
      <c r="Y524" s="12"/>
      <c r="Z524" s="12"/>
      <c r="AA524" s="12"/>
      <c r="AB524" s="12"/>
      <c r="AC524" s="12"/>
      <c r="AD524" s="12"/>
      <c r="AE524" s="12"/>
      <c r="AR524" s="202" t="s">
        <v>86</v>
      </c>
      <c r="AT524" s="203" t="s">
        <v>75</v>
      </c>
      <c r="AU524" s="203" t="s">
        <v>84</v>
      </c>
      <c r="AY524" s="202" t="s">
        <v>164</v>
      </c>
      <c r="BK524" s="204">
        <f>SUM(BK525:BK570)</f>
        <v>0</v>
      </c>
    </row>
    <row r="525" s="2" customFormat="1" ht="26.4" customHeight="1">
      <c r="A525" s="41"/>
      <c r="B525" s="42"/>
      <c r="C525" s="207" t="s">
        <v>955</v>
      </c>
      <c r="D525" s="207" t="s">
        <v>166</v>
      </c>
      <c r="E525" s="208" t="s">
        <v>956</v>
      </c>
      <c r="F525" s="209" t="s">
        <v>957</v>
      </c>
      <c r="G525" s="210" t="s">
        <v>169</v>
      </c>
      <c r="H525" s="211">
        <v>4.5</v>
      </c>
      <c r="I525" s="212"/>
      <c r="J525" s="213">
        <f>ROUND(I525*H525,2)</f>
        <v>0</v>
      </c>
      <c r="K525" s="209" t="s">
        <v>170</v>
      </c>
      <c r="L525" s="47"/>
      <c r="M525" s="214" t="s">
        <v>32</v>
      </c>
      <c r="N525" s="215" t="s">
        <v>47</v>
      </c>
      <c r="O525" s="87"/>
      <c r="P525" s="216">
        <f>O525*H525</f>
        <v>0</v>
      </c>
      <c r="Q525" s="216">
        <v>0</v>
      </c>
      <c r="R525" s="216">
        <f>Q525*H525</f>
        <v>0</v>
      </c>
      <c r="S525" s="216">
        <v>0.00594</v>
      </c>
      <c r="T525" s="217">
        <f>S525*H525</f>
        <v>0.02673</v>
      </c>
      <c r="U525" s="41"/>
      <c r="V525" s="41"/>
      <c r="W525" s="41"/>
      <c r="X525" s="41"/>
      <c r="Y525" s="41"/>
      <c r="Z525" s="41"/>
      <c r="AA525" s="41"/>
      <c r="AB525" s="41"/>
      <c r="AC525" s="41"/>
      <c r="AD525" s="41"/>
      <c r="AE525" s="41"/>
      <c r="AR525" s="218" t="s">
        <v>272</v>
      </c>
      <c r="AT525" s="218" t="s">
        <v>166</v>
      </c>
      <c r="AU525" s="218" t="s">
        <v>86</v>
      </c>
      <c r="AY525" s="19" t="s">
        <v>164</v>
      </c>
      <c r="BE525" s="219">
        <f>IF(N525="základní",J525,0)</f>
        <v>0</v>
      </c>
      <c r="BF525" s="219">
        <f>IF(N525="snížená",J525,0)</f>
        <v>0</v>
      </c>
      <c r="BG525" s="219">
        <f>IF(N525="zákl. přenesená",J525,0)</f>
        <v>0</v>
      </c>
      <c r="BH525" s="219">
        <f>IF(N525="sníž. přenesená",J525,0)</f>
        <v>0</v>
      </c>
      <c r="BI525" s="219">
        <f>IF(N525="nulová",J525,0)</f>
        <v>0</v>
      </c>
      <c r="BJ525" s="19" t="s">
        <v>84</v>
      </c>
      <c r="BK525" s="219">
        <f>ROUND(I525*H525,2)</f>
        <v>0</v>
      </c>
      <c r="BL525" s="19" t="s">
        <v>272</v>
      </c>
      <c r="BM525" s="218" t="s">
        <v>958</v>
      </c>
    </row>
    <row r="526" s="2" customFormat="1">
      <c r="A526" s="41"/>
      <c r="B526" s="42"/>
      <c r="C526" s="43"/>
      <c r="D526" s="220" t="s">
        <v>173</v>
      </c>
      <c r="E526" s="43"/>
      <c r="F526" s="221" t="s">
        <v>959</v>
      </c>
      <c r="G526" s="43"/>
      <c r="H526" s="43"/>
      <c r="I526" s="222"/>
      <c r="J526" s="43"/>
      <c r="K526" s="43"/>
      <c r="L526" s="47"/>
      <c r="M526" s="223"/>
      <c r="N526" s="224"/>
      <c r="O526" s="87"/>
      <c r="P526" s="87"/>
      <c r="Q526" s="87"/>
      <c r="R526" s="87"/>
      <c r="S526" s="87"/>
      <c r="T526" s="88"/>
      <c r="U526" s="41"/>
      <c r="V526" s="41"/>
      <c r="W526" s="41"/>
      <c r="X526" s="41"/>
      <c r="Y526" s="41"/>
      <c r="Z526" s="41"/>
      <c r="AA526" s="41"/>
      <c r="AB526" s="41"/>
      <c r="AC526" s="41"/>
      <c r="AD526" s="41"/>
      <c r="AE526" s="41"/>
      <c r="AT526" s="19" t="s">
        <v>173</v>
      </c>
      <c r="AU526" s="19" t="s">
        <v>86</v>
      </c>
    </row>
    <row r="527" s="13" customFormat="1">
      <c r="A527" s="13"/>
      <c r="B527" s="225"/>
      <c r="C527" s="226"/>
      <c r="D527" s="227" t="s">
        <v>179</v>
      </c>
      <c r="E527" s="228" t="s">
        <v>32</v>
      </c>
      <c r="F527" s="229" t="s">
        <v>960</v>
      </c>
      <c r="G527" s="226"/>
      <c r="H527" s="230">
        <v>4.5</v>
      </c>
      <c r="I527" s="231"/>
      <c r="J527" s="226"/>
      <c r="K527" s="226"/>
      <c r="L527" s="232"/>
      <c r="M527" s="233"/>
      <c r="N527" s="234"/>
      <c r="O527" s="234"/>
      <c r="P527" s="234"/>
      <c r="Q527" s="234"/>
      <c r="R527" s="234"/>
      <c r="S527" s="234"/>
      <c r="T527" s="235"/>
      <c r="U527" s="13"/>
      <c r="V527" s="13"/>
      <c r="W527" s="13"/>
      <c r="X527" s="13"/>
      <c r="Y527" s="13"/>
      <c r="Z527" s="13"/>
      <c r="AA527" s="13"/>
      <c r="AB527" s="13"/>
      <c r="AC527" s="13"/>
      <c r="AD527" s="13"/>
      <c r="AE527" s="13"/>
      <c r="AT527" s="236" t="s">
        <v>179</v>
      </c>
      <c r="AU527" s="236" t="s">
        <v>86</v>
      </c>
      <c r="AV527" s="13" t="s">
        <v>86</v>
      </c>
      <c r="AW527" s="13" t="s">
        <v>38</v>
      </c>
      <c r="AX527" s="13" t="s">
        <v>84</v>
      </c>
      <c r="AY527" s="236" t="s">
        <v>164</v>
      </c>
    </row>
    <row r="528" s="2" customFormat="1" ht="24" customHeight="1">
      <c r="A528" s="41"/>
      <c r="B528" s="42"/>
      <c r="C528" s="207" t="s">
        <v>961</v>
      </c>
      <c r="D528" s="207" t="s">
        <v>166</v>
      </c>
      <c r="E528" s="208" t="s">
        <v>962</v>
      </c>
      <c r="F528" s="209" t="s">
        <v>963</v>
      </c>
      <c r="G528" s="210" t="s">
        <v>335</v>
      </c>
      <c r="H528" s="211">
        <v>4</v>
      </c>
      <c r="I528" s="212"/>
      <c r="J528" s="213">
        <f>ROUND(I528*H528,2)</f>
        <v>0</v>
      </c>
      <c r="K528" s="209" t="s">
        <v>32</v>
      </c>
      <c r="L528" s="47"/>
      <c r="M528" s="214" t="s">
        <v>32</v>
      </c>
      <c r="N528" s="215" t="s">
        <v>47</v>
      </c>
      <c r="O528" s="87"/>
      <c r="P528" s="216">
        <f>O528*H528</f>
        <v>0</v>
      </c>
      <c r="Q528" s="216">
        <v>0</v>
      </c>
      <c r="R528" s="216">
        <f>Q528*H528</f>
        <v>0</v>
      </c>
      <c r="S528" s="216">
        <v>0</v>
      </c>
      <c r="T528" s="217">
        <f>S528*H528</f>
        <v>0</v>
      </c>
      <c r="U528" s="41"/>
      <c r="V528" s="41"/>
      <c r="W528" s="41"/>
      <c r="X528" s="41"/>
      <c r="Y528" s="41"/>
      <c r="Z528" s="41"/>
      <c r="AA528" s="41"/>
      <c r="AB528" s="41"/>
      <c r="AC528" s="41"/>
      <c r="AD528" s="41"/>
      <c r="AE528" s="41"/>
      <c r="AR528" s="218" t="s">
        <v>272</v>
      </c>
      <c r="AT528" s="218" t="s">
        <v>166</v>
      </c>
      <c r="AU528" s="218" t="s">
        <v>86</v>
      </c>
      <c r="AY528" s="19" t="s">
        <v>164</v>
      </c>
      <c r="BE528" s="219">
        <f>IF(N528="základní",J528,0)</f>
        <v>0</v>
      </c>
      <c r="BF528" s="219">
        <f>IF(N528="snížená",J528,0)</f>
        <v>0</v>
      </c>
      <c r="BG528" s="219">
        <f>IF(N528="zákl. přenesená",J528,0)</f>
        <v>0</v>
      </c>
      <c r="BH528" s="219">
        <f>IF(N528="sníž. přenesená",J528,0)</f>
        <v>0</v>
      </c>
      <c r="BI528" s="219">
        <f>IF(N528="nulová",J528,0)</f>
        <v>0</v>
      </c>
      <c r="BJ528" s="19" t="s">
        <v>84</v>
      </c>
      <c r="BK528" s="219">
        <f>ROUND(I528*H528,2)</f>
        <v>0</v>
      </c>
      <c r="BL528" s="19" t="s">
        <v>272</v>
      </c>
      <c r="BM528" s="218" t="s">
        <v>964</v>
      </c>
    </row>
    <row r="529" s="2" customFormat="1" ht="26.4" customHeight="1">
      <c r="A529" s="41"/>
      <c r="B529" s="42"/>
      <c r="C529" s="207" t="s">
        <v>965</v>
      </c>
      <c r="D529" s="207" t="s">
        <v>166</v>
      </c>
      <c r="E529" s="208" t="s">
        <v>966</v>
      </c>
      <c r="F529" s="209" t="s">
        <v>967</v>
      </c>
      <c r="G529" s="210" t="s">
        <v>345</v>
      </c>
      <c r="H529" s="211">
        <v>96.950000000000003</v>
      </c>
      <c r="I529" s="212"/>
      <c r="J529" s="213">
        <f>ROUND(I529*H529,2)</f>
        <v>0</v>
      </c>
      <c r="K529" s="209" t="s">
        <v>170</v>
      </c>
      <c r="L529" s="47"/>
      <c r="M529" s="214" t="s">
        <v>32</v>
      </c>
      <c r="N529" s="215" t="s">
        <v>47</v>
      </c>
      <c r="O529" s="87"/>
      <c r="P529" s="216">
        <f>O529*H529</f>
        <v>0</v>
      </c>
      <c r="Q529" s="216">
        <v>0</v>
      </c>
      <c r="R529" s="216">
        <f>Q529*H529</f>
        <v>0</v>
      </c>
      <c r="S529" s="216">
        <v>0.00167</v>
      </c>
      <c r="T529" s="217">
        <f>S529*H529</f>
        <v>0.16190650000000001</v>
      </c>
      <c r="U529" s="41"/>
      <c r="V529" s="41"/>
      <c r="W529" s="41"/>
      <c r="X529" s="41"/>
      <c r="Y529" s="41"/>
      <c r="Z529" s="41"/>
      <c r="AA529" s="41"/>
      <c r="AB529" s="41"/>
      <c r="AC529" s="41"/>
      <c r="AD529" s="41"/>
      <c r="AE529" s="41"/>
      <c r="AR529" s="218" t="s">
        <v>272</v>
      </c>
      <c r="AT529" s="218" t="s">
        <v>166</v>
      </c>
      <c r="AU529" s="218" t="s">
        <v>86</v>
      </c>
      <c r="AY529" s="19" t="s">
        <v>164</v>
      </c>
      <c r="BE529" s="219">
        <f>IF(N529="základní",J529,0)</f>
        <v>0</v>
      </c>
      <c r="BF529" s="219">
        <f>IF(N529="snížená",J529,0)</f>
        <v>0</v>
      </c>
      <c r="BG529" s="219">
        <f>IF(N529="zákl. přenesená",J529,0)</f>
        <v>0</v>
      </c>
      <c r="BH529" s="219">
        <f>IF(N529="sníž. přenesená",J529,0)</f>
        <v>0</v>
      </c>
      <c r="BI529" s="219">
        <f>IF(N529="nulová",J529,0)</f>
        <v>0</v>
      </c>
      <c r="BJ529" s="19" t="s">
        <v>84</v>
      </c>
      <c r="BK529" s="219">
        <f>ROUND(I529*H529,2)</f>
        <v>0</v>
      </c>
      <c r="BL529" s="19" t="s">
        <v>272</v>
      </c>
      <c r="BM529" s="218" t="s">
        <v>968</v>
      </c>
    </row>
    <row r="530" s="2" customFormat="1">
      <c r="A530" s="41"/>
      <c r="B530" s="42"/>
      <c r="C530" s="43"/>
      <c r="D530" s="220" t="s">
        <v>173</v>
      </c>
      <c r="E530" s="43"/>
      <c r="F530" s="221" t="s">
        <v>969</v>
      </c>
      <c r="G530" s="43"/>
      <c r="H530" s="43"/>
      <c r="I530" s="222"/>
      <c r="J530" s="43"/>
      <c r="K530" s="43"/>
      <c r="L530" s="47"/>
      <c r="M530" s="223"/>
      <c r="N530" s="224"/>
      <c r="O530" s="87"/>
      <c r="P530" s="87"/>
      <c r="Q530" s="87"/>
      <c r="R530" s="87"/>
      <c r="S530" s="87"/>
      <c r="T530" s="88"/>
      <c r="U530" s="41"/>
      <c r="V530" s="41"/>
      <c r="W530" s="41"/>
      <c r="X530" s="41"/>
      <c r="Y530" s="41"/>
      <c r="Z530" s="41"/>
      <c r="AA530" s="41"/>
      <c r="AB530" s="41"/>
      <c r="AC530" s="41"/>
      <c r="AD530" s="41"/>
      <c r="AE530" s="41"/>
      <c r="AT530" s="19" t="s">
        <v>173</v>
      </c>
      <c r="AU530" s="19" t="s">
        <v>86</v>
      </c>
    </row>
    <row r="531" s="2" customFormat="1" ht="26.4" customHeight="1">
      <c r="A531" s="41"/>
      <c r="B531" s="42"/>
      <c r="C531" s="207" t="s">
        <v>970</v>
      </c>
      <c r="D531" s="207" t="s">
        <v>166</v>
      </c>
      <c r="E531" s="208" t="s">
        <v>971</v>
      </c>
      <c r="F531" s="209" t="s">
        <v>972</v>
      </c>
      <c r="G531" s="210" t="s">
        <v>345</v>
      </c>
      <c r="H531" s="211">
        <v>6</v>
      </c>
      <c r="I531" s="212"/>
      <c r="J531" s="213">
        <f>ROUND(I531*H531,2)</f>
        <v>0</v>
      </c>
      <c r="K531" s="209" t="s">
        <v>170</v>
      </c>
      <c r="L531" s="47"/>
      <c r="M531" s="214" t="s">
        <v>32</v>
      </c>
      <c r="N531" s="215" t="s">
        <v>47</v>
      </c>
      <c r="O531" s="87"/>
      <c r="P531" s="216">
        <f>O531*H531</f>
        <v>0</v>
      </c>
      <c r="Q531" s="216">
        <v>0</v>
      </c>
      <c r="R531" s="216">
        <f>Q531*H531</f>
        <v>0</v>
      </c>
      <c r="S531" s="216">
        <v>0.0025999999999999999</v>
      </c>
      <c r="T531" s="217">
        <f>S531*H531</f>
        <v>0.015599999999999999</v>
      </c>
      <c r="U531" s="41"/>
      <c r="V531" s="41"/>
      <c r="W531" s="41"/>
      <c r="X531" s="41"/>
      <c r="Y531" s="41"/>
      <c r="Z531" s="41"/>
      <c r="AA531" s="41"/>
      <c r="AB531" s="41"/>
      <c r="AC531" s="41"/>
      <c r="AD531" s="41"/>
      <c r="AE531" s="41"/>
      <c r="AR531" s="218" t="s">
        <v>272</v>
      </c>
      <c r="AT531" s="218" t="s">
        <v>166</v>
      </c>
      <c r="AU531" s="218" t="s">
        <v>86</v>
      </c>
      <c r="AY531" s="19" t="s">
        <v>164</v>
      </c>
      <c r="BE531" s="219">
        <f>IF(N531="základní",J531,0)</f>
        <v>0</v>
      </c>
      <c r="BF531" s="219">
        <f>IF(N531="snížená",J531,0)</f>
        <v>0</v>
      </c>
      <c r="BG531" s="219">
        <f>IF(N531="zákl. přenesená",J531,0)</f>
        <v>0</v>
      </c>
      <c r="BH531" s="219">
        <f>IF(N531="sníž. přenesená",J531,0)</f>
        <v>0</v>
      </c>
      <c r="BI531" s="219">
        <f>IF(N531="nulová",J531,0)</f>
        <v>0</v>
      </c>
      <c r="BJ531" s="19" t="s">
        <v>84</v>
      </c>
      <c r="BK531" s="219">
        <f>ROUND(I531*H531,2)</f>
        <v>0</v>
      </c>
      <c r="BL531" s="19" t="s">
        <v>272</v>
      </c>
      <c r="BM531" s="218" t="s">
        <v>973</v>
      </c>
    </row>
    <row r="532" s="2" customFormat="1">
      <c r="A532" s="41"/>
      <c r="B532" s="42"/>
      <c r="C532" s="43"/>
      <c r="D532" s="220" t="s">
        <v>173</v>
      </c>
      <c r="E532" s="43"/>
      <c r="F532" s="221" t="s">
        <v>974</v>
      </c>
      <c r="G532" s="43"/>
      <c r="H532" s="43"/>
      <c r="I532" s="222"/>
      <c r="J532" s="43"/>
      <c r="K532" s="43"/>
      <c r="L532" s="47"/>
      <c r="M532" s="223"/>
      <c r="N532" s="224"/>
      <c r="O532" s="87"/>
      <c r="P532" s="87"/>
      <c r="Q532" s="87"/>
      <c r="R532" s="87"/>
      <c r="S532" s="87"/>
      <c r="T532" s="88"/>
      <c r="U532" s="41"/>
      <c r="V532" s="41"/>
      <c r="W532" s="41"/>
      <c r="X532" s="41"/>
      <c r="Y532" s="41"/>
      <c r="Z532" s="41"/>
      <c r="AA532" s="41"/>
      <c r="AB532" s="41"/>
      <c r="AC532" s="41"/>
      <c r="AD532" s="41"/>
      <c r="AE532" s="41"/>
      <c r="AT532" s="19" t="s">
        <v>173</v>
      </c>
      <c r="AU532" s="19" t="s">
        <v>86</v>
      </c>
    </row>
    <row r="533" s="13" customFormat="1">
      <c r="A533" s="13"/>
      <c r="B533" s="225"/>
      <c r="C533" s="226"/>
      <c r="D533" s="227" t="s">
        <v>179</v>
      </c>
      <c r="E533" s="228" t="s">
        <v>32</v>
      </c>
      <c r="F533" s="229" t="s">
        <v>975</v>
      </c>
      <c r="G533" s="226"/>
      <c r="H533" s="230">
        <v>6</v>
      </c>
      <c r="I533" s="231"/>
      <c r="J533" s="226"/>
      <c r="K533" s="226"/>
      <c r="L533" s="232"/>
      <c r="M533" s="233"/>
      <c r="N533" s="234"/>
      <c r="O533" s="234"/>
      <c r="P533" s="234"/>
      <c r="Q533" s="234"/>
      <c r="R533" s="234"/>
      <c r="S533" s="234"/>
      <c r="T533" s="235"/>
      <c r="U533" s="13"/>
      <c r="V533" s="13"/>
      <c r="W533" s="13"/>
      <c r="X533" s="13"/>
      <c r="Y533" s="13"/>
      <c r="Z533" s="13"/>
      <c r="AA533" s="13"/>
      <c r="AB533" s="13"/>
      <c r="AC533" s="13"/>
      <c r="AD533" s="13"/>
      <c r="AE533" s="13"/>
      <c r="AT533" s="236" t="s">
        <v>179</v>
      </c>
      <c r="AU533" s="236" t="s">
        <v>86</v>
      </c>
      <c r="AV533" s="13" t="s">
        <v>86</v>
      </c>
      <c r="AW533" s="13" t="s">
        <v>38</v>
      </c>
      <c r="AX533" s="13" t="s">
        <v>84</v>
      </c>
      <c r="AY533" s="236" t="s">
        <v>164</v>
      </c>
    </row>
    <row r="534" s="2" customFormat="1" ht="16.5" customHeight="1">
      <c r="A534" s="41"/>
      <c r="B534" s="42"/>
      <c r="C534" s="207" t="s">
        <v>976</v>
      </c>
      <c r="D534" s="207" t="s">
        <v>166</v>
      </c>
      <c r="E534" s="208" t="s">
        <v>977</v>
      </c>
      <c r="F534" s="209" t="s">
        <v>978</v>
      </c>
      <c r="G534" s="210" t="s">
        <v>345</v>
      </c>
      <c r="H534" s="211">
        <v>28</v>
      </c>
      <c r="I534" s="212"/>
      <c r="J534" s="213">
        <f>ROUND(I534*H534,2)</f>
        <v>0</v>
      </c>
      <c r="K534" s="209" t="s">
        <v>170</v>
      </c>
      <c r="L534" s="47"/>
      <c r="M534" s="214" t="s">
        <v>32</v>
      </c>
      <c r="N534" s="215" t="s">
        <v>47</v>
      </c>
      <c r="O534" s="87"/>
      <c r="P534" s="216">
        <f>O534*H534</f>
        <v>0</v>
      </c>
      <c r="Q534" s="216">
        <v>0</v>
      </c>
      <c r="R534" s="216">
        <f>Q534*H534</f>
        <v>0</v>
      </c>
      <c r="S534" s="216">
        <v>0.0039399999999999999</v>
      </c>
      <c r="T534" s="217">
        <f>S534*H534</f>
        <v>0.11032</v>
      </c>
      <c r="U534" s="41"/>
      <c r="V534" s="41"/>
      <c r="W534" s="41"/>
      <c r="X534" s="41"/>
      <c r="Y534" s="41"/>
      <c r="Z534" s="41"/>
      <c r="AA534" s="41"/>
      <c r="AB534" s="41"/>
      <c r="AC534" s="41"/>
      <c r="AD534" s="41"/>
      <c r="AE534" s="41"/>
      <c r="AR534" s="218" t="s">
        <v>171</v>
      </c>
      <c r="AT534" s="218" t="s">
        <v>166</v>
      </c>
      <c r="AU534" s="218" t="s">
        <v>86</v>
      </c>
      <c r="AY534" s="19" t="s">
        <v>164</v>
      </c>
      <c r="BE534" s="219">
        <f>IF(N534="základní",J534,0)</f>
        <v>0</v>
      </c>
      <c r="BF534" s="219">
        <f>IF(N534="snížená",J534,0)</f>
        <v>0</v>
      </c>
      <c r="BG534" s="219">
        <f>IF(N534="zákl. přenesená",J534,0)</f>
        <v>0</v>
      </c>
      <c r="BH534" s="219">
        <f>IF(N534="sníž. přenesená",J534,0)</f>
        <v>0</v>
      </c>
      <c r="BI534" s="219">
        <f>IF(N534="nulová",J534,0)</f>
        <v>0</v>
      </c>
      <c r="BJ534" s="19" t="s">
        <v>84</v>
      </c>
      <c r="BK534" s="219">
        <f>ROUND(I534*H534,2)</f>
        <v>0</v>
      </c>
      <c r="BL534" s="19" t="s">
        <v>171</v>
      </c>
      <c r="BM534" s="218" t="s">
        <v>979</v>
      </c>
    </row>
    <row r="535" s="2" customFormat="1">
      <c r="A535" s="41"/>
      <c r="B535" s="42"/>
      <c r="C535" s="43"/>
      <c r="D535" s="220" t="s">
        <v>173</v>
      </c>
      <c r="E535" s="43"/>
      <c r="F535" s="221" t="s">
        <v>980</v>
      </c>
      <c r="G535" s="43"/>
      <c r="H535" s="43"/>
      <c r="I535" s="222"/>
      <c r="J535" s="43"/>
      <c r="K535" s="43"/>
      <c r="L535" s="47"/>
      <c r="M535" s="223"/>
      <c r="N535" s="224"/>
      <c r="O535" s="87"/>
      <c r="P535" s="87"/>
      <c r="Q535" s="87"/>
      <c r="R535" s="87"/>
      <c r="S535" s="87"/>
      <c r="T535" s="88"/>
      <c r="U535" s="41"/>
      <c r="V535" s="41"/>
      <c r="W535" s="41"/>
      <c r="X535" s="41"/>
      <c r="Y535" s="41"/>
      <c r="Z535" s="41"/>
      <c r="AA535" s="41"/>
      <c r="AB535" s="41"/>
      <c r="AC535" s="41"/>
      <c r="AD535" s="41"/>
      <c r="AE535" s="41"/>
      <c r="AT535" s="19" t="s">
        <v>173</v>
      </c>
      <c r="AU535" s="19" t="s">
        <v>86</v>
      </c>
    </row>
    <row r="536" s="13" customFormat="1">
      <c r="A536" s="13"/>
      <c r="B536" s="225"/>
      <c r="C536" s="226"/>
      <c r="D536" s="227" t="s">
        <v>179</v>
      </c>
      <c r="E536" s="228" t="s">
        <v>32</v>
      </c>
      <c r="F536" s="229" t="s">
        <v>981</v>
      </c>
      <c r="G536" s="226"/>
      <c r="H536" s="230">
        <v>28</v>
      </c>
      <c r="I536" s="231"/>
      <c r="J536" s="226"/>
      <c r="K536" s="226"/>
      <c r="L536" s="232"/>
      <c r="M536" s="233"/>
      <c r="N536" s="234"/>
      <c r="O536" s="234"/>
      <c r="P536" s="234"/>
      <c r="Q536" s="234"/>
      <c r="R536" s="234"/>
      <c r="S536" s="234"/>
      <c r="T536" s="235"/>
      <c r="U536" s="13"/>
      <c r="V536" s="13"/>
      <c r="W536" s="13"/>
      <c r="X536" s="13"/>
      <c r="Y536" s="13"/>
      <c r="Z536" s="13"/>
      <c r="AA536" s="13"/>
      <c r="AB536" s="13"/>
      <c r="AC536" s="13"/>
      <c r="AD536" s="13"/>
      <c r="AE536" s="13"/>
      <c r="AT536" s="236" t="s">
        <v>179</v>
      </c>
      <c r="AU536" s="236" t="s">
        <v>86</v>
      </c>
      <c r="AV536" s="13" t="s">
        <v>86</v>
      </c>
      <c r="AW536" s="13" t="s">
        <v>38</v>
      </c>
      <c r="AX536" s="13" t="s">
        <v>84</v>
      </c>
      <c r="AY536" s="236" t="s">
        <v>164</v>
      </c>
    </row>
    <row r="537" s="2" customFormat="1" ht="26.4" customHeight="1">
      <c r="A537" s="41"/>
      <c r="B537" s="42"/>
      <c r="C537" s="207" t="s">
        <v>982</v>
      </c>
      <c r="D537" s="207" t="s">
        <v>166</v>
      </c>
      <c r="E537" s="208" t="s">
        <v>983</v>
      </c>
      <c r="F537" s="209" t="s">
        <v>984</v>
      </c>
      <c r="G537" s="210" t="s">
        <v>345</v>
      </c>
      <c r="H537" s="211">
        <v>6</v>
      </c>
      <c r="I537" s="212"/>
      <c r="J537" s="213">
        <f>ROUND(I537*H537,2)</f>
        <v>0</v>
      </c>
      <c r="K537" s="209" t="s">
        <v>170</v>
      </c>
      <c r="L537" s="47"/>
      <c r="M537" s="214" t="s">
        <v>32</v>
      </c>
      <c r="N537" s="215" t="s">
        <v>47</v>
      </c>
      <c r="O537" s="87"/>
      <c r="P537" s="216">
        <f>O537*H537</f>
        <v>0</v>
      </c>
      <c r="Q537" s="216">
        <v>0.0013799999999999999</v>
      </c>
      <c r="R537" s="216">
        <f>Q537*H537</f>
        <v>0.0082799999999999992</v>
      </c>
      <c r="S537" s="216">
        <v>0</v>
      </c>
      <c r="T537" s="217">
        <f>S537*H537</f>
        <v>0</v>
      </c>
      <c r="U537" s="41"/>
      <c r="V537" s="41"/>
      <c r="W537" s="41"/>
      <c r="X537" s="41"/>
      <c r="Y537" s="41"/>
      <c r="Z537" s="41"/>
      <c r="AA537" s="41"/>
      <c r="AB537" s="41"/>
      <c r="AC537" s="41"/>
      <c r="AD537" s="41"/>
      <c r="AE537" s="41"/>
      <c r="AR537" s="218" t="s">
        <v>272</v>
      </c>
      <c r="AT537" s="218" t="s">
        <v>166</v>
      </c>
      <c r="AU537" s="218" t="s">
        <v>86</v>
      </c>
      <c r="AY537" s="19" t="s">
        <v>164</v>
      </c>
      <c r="BE537" s="219">
        <f>IF(N537="základní",J537,0)</f>
        <v>0</v>
      </c>
      <c r="BF537" s="219">
        <f>IF(N537="snížená",J537,0)</f>
        <v>0</v>
      </c>
      <c r="BG537" s="219">
        <f>IF(N537="zákl. přenesená",J537,0)</f>
        <v>0</v>
      </c>
      <c r="BH537" s="219">
        <f>IF(N537="sníž. přenesená",J537,0)</f>
        <v>0</v>
      </c>
      <c r="BI537" s="219">
        <f>IF(N537="nulová",J537,0)</f>
        <v>0</v>
      </c>
      <c r="BJ537" s="19" t="s">
        <v>84</v>
      </c>
      <c r="BK537" s="219">
        <f>ROUND(I537*H537,2)</f>
        <v>0</v>
      </c>
      <c r="BL537" s="19" t="s">
        <v>272</v>
      </c>
      <c r="BM537" s="218" t="s">
        <v>985</v>
      </c>
    </row>
    <row r="538" s="2" customFormat="1">
      <c r="A538" s="41"/>
      <c r="B538" s="42"/>
      <c r="C538" s="43"/>
      <c r="D538" s="220" t="s">
        <v>173</v>
      </c>
      <c r="E538" s="43"/>
      <c r="F538" s="221" t="s">
        <v>986</v>
      </c>
      <c r="G538" s="43"/>
      <c r="H538" s="43"/>
      <c r="I538" s="222"/>
      <c r="J538" s="43"/>
      <c r="K538" s="43"/>
      <c r="L538" s="47"/>
      <c r="M538" s="223"/>
      <c r="N538" s="224"/>
      <c r="O538" s="87"/>
      <c r="P538" s="87"/>
      <c r="Q538" s="87"/>
      <c r="R538" s="87"/>
      <c r="S538" s="87"/>
      <c r="T538" s="88"/>
      <c r="U538" s="41"/>
      <c r="V538" s="41"/>
      <c r="W538" s="41"/>
      <c r="X538" s="41"/>
      <c r="Y538" s="41"/>
      <c r="Z538" s="41"/>
      <c r="AA538" s="41"/>
      <c r="AB538" s="41"/>
      <c r="AC538" s="41"/>
      <c r="AD538" s="41"/>
      <c r="AE538" s="41"/>
      <c r="AT538" s="19" t="s">
        <v>173</v>
      </c>
      <c r="AU538" s="19" t="s">
        <v>86</v>
      </c>
    </row>
    <row r="539" s="13" customFormat="1">
      <c r="A539" s="13"/>
      <c r="B539" s="225"/>
      <c r="C539" s="226"/>
      <c r="D539" s="227" t="s">
        <v>179</v>
      </c>
      <c r="E539" s="228" t="s">
        <v>32</v>
      </c>
      <c r="F539" s="229" t="s">
        <v>987</v>
      </c>
      <c r="G539" s="226"/>
      <c r="H539" s="230">
        <v>6</v>
      </c>
      <c r="I539" s="231"/>
      <c r="J539" s="226"/>
      <c r="K539" s="226"/>
      <c r="L539" s="232"/>
      <c r="M539" s="233"/>
      <c r="N539" s="234"/>
      <c r="O539" s="234"/>
      <c r="P539" s="234"/>
      <c r="Q539" s="234"/>
      <c r="R539" s="234"/>
      <c r="S539" s="234"/>
      <c r="T539" s="235"/>
      <c r="U539" s="13"/>
      <c r="V539" s="13"/>
      <c r="W539" s="13"/>
      <c r="X539" s="13"/>
      <c r="Y539" s="13"/>
      <c r="Z539" s="13"/>
      <c r="AA539" s="13"/>
      <c r="AB539" s="13"/>
      <c r="AC539" s="13"/>
      <c r="AD539" s="13"/>
      <c r="AE539" s="13"/>
      <c r="AT539" s="236" t="s">
        <v>179</v>
      </c>
      <c r="AU539" s="236" t="s">
        <v>86</v>
      </c>
      <c r="AV539" s="13" t="s">
        <v>86</v>
      </c>
      <c r="AW539" s="13" t="s">
        <v>38</v>
      </c>
      <c r="AX539" s="13" t="s">
        <v>84</v>
      </c>
      <c r="AY539" s="236" t="s">
        <v>164</v>
      </c>
    </row>
    <row r="540" s="2" customFormat="1" ht="69.6" customHeight="1">
      <c r="A540" s="41"/>
      <c r="B540" s="42"/>
      <c r="C540" s="207" t="s">
        <v>988</v>
      </c>
      <c r="D540" s="207" t="s">
        <v>166</v>
      </c>
      <c r="E540" s="208" t="s">
        <v>989</v>
      </c>
      <c r="F540" s="209" t="s">
        <v>990</v>
      </c>
      <c r="G540" s="210" t="s">
        <v>169</v>
      </c>
      <c r="H540" s="211">
        <v>4.5</v>
      </c>
      <c r="I540" s="212"/>
      <c r="J540" s="213">
        <f>ROUND(I540*H540,2)</f>
        <v>0</v>
      </c>
      <c r="K540" s="209" t="s">
        <v>170</v>
      </c>
      <c r="L540" s="47"/>
      <c r="M540" s="214" t="s">
        <v>32</v>
      </c>
      <c r="N540" s="215" t="s">
        <v>47</v>
      </c>
      <c r="O540" s="87"/>
      <c r="P540" s="216">
        <f>O540*H540</f>
        <v>0</v>
      </c>
      <c r="Q540" s="216">
        <v>0.0066100000000000004</v>
      </c>
      <c r="R540" s="216">
        <f>Q540*H540</f>
        <v>0.029745000000000001</v>
      </c>
      <c r="S540" s="216">
        <v>0</v>
      </c>
      <c r="T540" s="217">
        <f>S540*H540</f>
        <v>0</v>
      </c>
      <c r="U540" s="41"/>
      <c r="V540" s="41"/>
      <c r="W540" s="41"/>
      <c r="X540" s="41"/>
      <c r="Y540" s="41"/>
      <c r="Z540" s="41"/>
      <c r="AA540" s="41"/>
      <c r="AB540" s="41"/>
      <c r="AC540" s="41"/>
      <c r="AD540" s="41"/>
      <c r="AE540" s="41"/>
      <c r="AR540" s="218" t="s">
        <v>272</v>
      </c>
      <c r="AT540" s="218" t="s">
        <v>166</v>
      </c>
      <c r="AU540" s="218" t="s">
        <v>86</v>
      </c>
      <c r="AY540" s="19" t="s">
        <v>164</v>
      </c>
      <c r="BE540" s="219">
        <f>IF(N540="základní",J540,0)</f>
        <v>0</v>
      </c>
      <c r="BF540" s="219">
        <f>IF(N540="snížená",J540,0)</f>
        <v>0</v>
      </c>
      <c r="BG540" s="219">
        <f>IF(N540="zákl. přenesená",J540,0)</f>
        <v>0</v>
      </c>
      <c r="BH540" s="219">
        <f>IF(N540="sníž. přenesená",J540,0)</f>
        <v>0</v>
      </c>
      <c r="BI540" s="219">
        <f>IF(N540="nulová",J540,0)</f>
        <v>0</v>
      </c>
      <c r="BJ540" s="19" t="s">
        <v>84</v>
      </c>
      <c r="BK540" s="219">
        <f>ROUND(I540*H540,2)</f>
        <v>0</v>
      </c>
      <c r="BL540" s="19" t="s">
        <v>272</v>
      </c>
      <c r="BM540" s="218" t="s">
        <v>991</v>
      </c>
    </row>
    <row r="541" s="2" customFormat="1">
      <c r="A541" s="41"/>
      <c r="B541" s="42"/>
      <c r="C541" s="43"/>
      <c r="D541" s="220" t="s">
        <v>173</v>
      </c>
      <c r="E541" s="43"/>
      <c r="F541" s="221" t="s">
        <v>992</v>
      </c>
      <c r="G541" s="43"/>
      <c r="H541" s="43"/>
      <c r="I541" s="222"/>
      <c r="J541" s="43"/>
      <c r="K541" s="43"/>
      <c r="L541" s="47"/>
      <c r="M541" s="223"/>
      <c r="N541" s="224"/>
      <c r="O541" s="87"/>
      <c r="P541" s="87"/>
      <c r="Q541" s="87"/>
      <c r="R541" s="87"/>
      <c r="S541" s="87"/>
      <c r="T541" s="88"/>
      <c r="U541" s="41"/>
      <c r="V541" s="41"/>
      <c r="W541" s="41"/>
      <c r="X541" s="41"/>
      <c r="Y541" s="41"/>
      <c r="Z541" s="41"/>
      <c r="AA541" s="41"/>
      <c r="AB541" s="41"/>
      <c r="AC541" s="41"/>
      <c r="AD541" s="41"/>
      <c r="AE541" s="41"/>
      <c r="AT541" s="19" t="s">
        <v>173</v>
      </c>
      <c r="AU541" s="19" t="s">
        <v>86</v>
      </c>
    </row>
    <row r="542" s="13" customFormat="1">
      <c r="A542" s="13"/>
      <c r="B542" s="225"/>
      <c r="C542" s="226"/>
      <c r="D542" s="227" t="s">
        <v>179</v>
      </c>
      <c r="E542" s="228" t="s">
        <v>32</v>
      </c>
      <c r="F542" s="229" t="s">
        <v>993</v>
      </c>
      <c r="G542" s="226"/>
      <c r="H542" s="230">
        <v>4.5</v>
      </c>
      <c r="I542" s="231"/>
      <c r="J542" s="226"/>
      <c r="K542" s="226"/>
      <c r="L542" s="232"/>
      <c r="M542" s="233"/>
      <c r="N542" s="234"/>
      <c r="O542" s="234"/>
      <c r="P542" s="234"/>
      <c r="Q542" s="234"/>
      <c r="R542" s="234"/>
      <c r="S542" s="234"/>
      <c r="T542" s="235"/>
      <c r="U542" s="13"/>
      <c r="V542" s="13"/>
      <c r="W542" s="13"/>
      <c r="X542" s="13"/>
      <c r="Y542" s="13"/>
      <c r="Z542" s="13"/>
      <c r="AA542" s="13"/>
      <c r="AB542" s="13"/>
      <c r="AC542" s="13"/>
      <c r="AD542" s="13"/>
      <c r="AE542" s="13"/>
      <c r="AT542" s="236" t="s">
        <v>179</v>
      </c>
      <c r="AU542" s="236" t="s">
        <v>86</v>
      </c>
      <c r="AV542" s="13" t="s">
        <v>86</v>
      </c>
      <c r="AW542" s="13" t="s">
        <v>38</v>
      </c>
      <c r="AX542" s="13" t="s">
        <v>84</v>
      </c>
      <c r="AY542" s="236" t="s">
        <v>164</v>
      </c>
    </row>
    <row r="543" s="2" customFormat="1" ht="48" customHeight="1">
      <c r="A543" s="41"/>
      <c r="B543" s="42"/>
      <c r="C543" s="207" t="s">
        <v>994</v>
      </c>
      <c r="D543" s="207" t="s">
        <v>166</v>
      </c>
      <c r="E543" s="208" t="s">
        <v>995</v>
      </c>
      <c r="F543" s="209" t="s">
        <v>996</v>
      </c>
      <c r="G543" s="210" t="s">
        <v>345</v>
      </c>
      <c r="H543" s="211">
        <v>3.75</v>
      </c>
      <c r="I543" s="212"/>
      <c r="J543" s="213">
        <f>ROUND(I543*H543,2)</f>
        <v>0</v>
      </c>
      <c r="K543" s="209" t="s">
        <v>170</v>
      </c>
      <c r="L543" s="47"/>
      <c r="M543" s="214" t="s">
        <v>32</v>
      </c>
      <c r="N543" s="215" t="s">
        <v>47</v>
      </c>
      <c r="O543" s="87"/>
      <c r="P543" s="216">
        <f>O543*H543</f>
        <v>0</v>
      </c>
      <c r="Q543" s="216">
        <v>0.0022200000000000002</v>
      </c>
      <c r="R543" s="216">
        <f>Q543*H543</f>
        <v>0.0083250000000000008</v>
      </c>
      <c r="S543" s="216">
        <v>0</v>
      </c>
      <c r="T543" s="217">
        <f>S543*H543</f>
        <v>0</v>
      </c>
      <c r="U543" s="41"/>
      <c r="V543" s="41"/>
      <c r="W543" s="41"/>
      <c r="X543" s="41"/>
      <c r="Y543" s="41"/>
      <c r="Z543" s="41"/>
      <c r="AA543" s="41"/>
      <c r="AB543" s="41"/>
      <c r="AC543" s="41"/>
      <c r="AD543" s="41"/>
      <c r="AE543" s="41"/>
      <c r="AR543" s="218" t="s">
        <v>272</v>
      </c>
      <c r="AT543" s="218" t="s">
        <v>166</v>
      </c>
      <c r="AU543" s="218" t="s">
        <v>86</v>
      </c>
      <c r="AY543" s="19" t="s">
        <v>164</v>
      </c>
      <c r="BE543" s="219">
        <f>IF(N543="základní",J543,0)</f>
        <v>0</v>
      </c>
      <c r="BF543" s="219">
        <f>IF(N543="snížená",J543,0)</f>
        <v>0</v>
      </c>
      <c r="BG543" s="219">
        <f>IF(N543="zákl. přenesená",J543,0)</f>
        <v>0</v>
      </c>
      <c r="BH543" s="219">
        <f>IF(N543="sníž. přenesená",J543,0)</f>
        <v>0</v>
      </c>
      <c r="BI543" s="219">
        <f>IF(N543="nulová",J543,0)</f>
        <v>0</v>
      </c>
      <c r="BJ543" s="19" t="s">
        <v>84</v>
      </c>
      <c r="BK543" s="219">
        <f>ROUND(I543*H543,2)</f>
        <v>0</v>
      </c>
      <c r="BL543" s="19" t="s">
        <v>272</v>
      </c>
      <c r="BM543" s="218" t="s">
        <v>997</v>
      </c>
    </row>
    <row r="544" s="2" customFormat="1">
      <c r="A544" s="41"/>
      <c r="B544" s="42"/>
      <c r="C544" s="43"/>
      <c r="D544" s="220" t="s">
        <v>173</v>
      </c>
      <c r="E544" s="43"/>
      <c r="F544" s="221" t="s">
        <v>998</v>
      </c>
      <c r="G544" s="43"/>
      <c r="H544" s="43"/>
      <c r="I544" s="222"/>
      <c r="J544" s="43"/>
      <c r="K544" s="43"/>
      <c r="L544" s="47"/>
      <c r="M544" s="223"/>
      <c r="N544" s="224"/>
      <c r="O544" s="87"/>
      <c r="P544" s="87"/>
      <c r="Q544" s="87"/>
      <c r="R544" s="87"/>
      <c r="S544" s="87"/>
      <c r="T544" s="88"/>
      <c r="U544" s="41"/>
      <c r="V544" s="41"/>
      <c r="W544" s="41"/>
      <c r="X544" s="41"/>
      <c r="Y544" s="41"/>
      <c r="Z544" s="41"/>
      <c r="AA544" s="41"/>
      <c r="AB544" s="41"/>
      <c r="AC544" s="41"/>
      <c r="AD544" s="41"/>
      <c r="AE544" s="41"/>
      <c r="AT544" s="19" t="s">
        <v>173</v>
      </c>
      <c r="AU544" s="19" t="s">
        <v>86</v>
      </c>
    </row>
    <row r="545" s="13" customFormat="1">
      <c r="A545" s="13"/>
      <c r="B545" s="225"/>
      <c r="C545" s="226"/>
      <c r="D545" s="227" t="s">
        <v>179</v>
      </c>
      <c r="E545" s="228" t="s">
        <v>32</v>
      </c>
      <c r="F545" s="229" t="s">
        <v>999</v>
      </c>
      <c r="G545" s="226"/>
      <c r="H545" s="230">
        <v>3.75</v>
      </c>
      <c r="I545" s="231"/>
      <c r="J545" s="226"/>
      <c r="K545" s="226"/>
      <c r="L545" s="232"/>
      <c r="M545" s="233"/>
      <c r="N545" s="234"/>
      <c r="O545" s="234"/>
      <c r="P545" s="234"/>
      <c r="Q545" s="234"/>
      <c r="R545" s="234"/>
      <c r="S545" s="234"/>
      <c r="T545" s="235"/>
      <c r="U545" s="13"/>
      <c r="V545" s="13"/>
      <c r="W545" s="13"/>
      <c r="X545" s="13"/>
      <c r="Y545" s="13"/>
      <c r="Z545" s="13"/>
      <c r="AA545" s="13"/>
      <c r="AB545" s="13"/>
      <c r="AC545" s="13"/>
      <c r="AD545" s="13"/>
      <c r="AE545" s="13"/>
      <c r="AT545" s="236" t="s">
        <v>179</v>
      </c>
      <c r="AU545" s="236" t="s">
        <v>86</v>
      </c>
      <c r="AV545" s="13" t="s">
        <v>86</v>
      </c>
      <c r="AW545" s="13" t="s">
        <v>38</v>
      </c>
      <c r="AX545" s="13" t="s">
        <v>84</v>
      </c>
      <c r="AY545" s="236" t="s">
        <v>164</v>
      </c>
    </row>
    <row r="546" s="2" customFormat="1" ht="40.8" customHeight="1">
      <c r="A546" s="41"/>
      <c r="B546" s="42"/>
      <c r="C546" s="207" t="s">
        <v>1000</v>
      </c>
      <c r="D546" s="207" t="s">
        <v>166</v>
      </c>
      <c r="E546" s="208" t="s">
        <v>1001</v>
      </c>
      <c r="F546" s="209" t="s">
        <v>1002</v>
      </c>
      <c r="G546" s="210" t="s">
        <v>345</v>
      </c>
      <c r="H546" s="211">
        <v>96.950000000000003</v>
      </c>
      <c r="I546" s="212"/>
      <c r="J546" s="213">
        <f>ROUND(I546*H546,2)</f>
        <v>0</v>
      </c>
      <c r="K546" s="209" t="s">
        <v>170</v>
      </c>
      <c r="L546" s="47"/>
      <c r="M546" s="214" t="s">
        <v>32</v>
      </c>
      <c r="N546" s="215" t="s">
        <v>47</v>
      </c>
      <c r="O546" s="87"/>
      <c r="P546" s="216">
        <f>O546*H546</f>
        <v>0</v>
      </c>
      <c r="Q546" s="216">
        <v>0.0035799999999999998</v>
      </c>
      <c r="R546" s="216">
        <f>Q546*H546</f>
        <v>0.34708099999999997</v>
      </c>
      <c r="S546" s="216">
        <v>0</v>
      </c>
      <c r="T546" s="217">
        <f>S546*H546</f>
        <v>0</v>
      </c>
      <c r="U546" s="41"/>
      <c r="V546" s="41"/>
      <c r="W546" s="41"/>
      <c r="X546" s="41"/>
      <c r="Y546" s="41"/>
      <c r="Z546" s="41"/>
      <c r="AA546" s="41"/>
      <c r="AB546" s="41"/>
      <c r="AC546" s="41"/>
      <c r="AD546" s="41"/>
      <c r="AE546" s="41"/>
      <c r="AR546" s="218" t="s">
        <v>272</v>
      </c>
      <c r="AT546" s="218" t="s">
        <v>166</v>
      </c>
      <c r="AU546" s="218" t="s">
        <v>86</v>
      </c>
      <c r="AY546" s="19" t="s">
        <v>164</v>
      </c>
      <c r="BE546" s="219">
        <f>IF(N546="základní",J546,0)</f>
        <v>0</v>
      </c>
      <c r="BF546" s="219">
        <f>IF(N546="snížená",J546,0)</f>
        <v>0</v>
      </c>
      <c r="BG546" s="219">
        <f>IF(N546="zákl. přenesená",J546,0)</f>
        <v>0</v>
      </c>
      <c r="BH546" s="219">
        <f>IF(N546="sníž. přenesená",J546,0)</f>
        <v>0</v>
      </c>
      <c r="BI546" s="219">
        <f>IF(N546="nulová",J546,0)</f>
        <v>0</v>
      </c>
      <c r="BJ546" s="19" t="s">
        <v>84</v>
      </c>
      <c r="BK546" s="219">
        <f>ROUND(I546*H546,2)</f>
        <v>0</v>
      </c>
      <c r="BL546" s="19" t="s">
        <v>272</v>
      </c>
      <c r="BM546" s="218" t="s">
        <v>1003</v>
      </c>
    </row>
    <row r="547" s="2" customFormat="1">
      <c r="A547" s="41"/>
      <c r="B547" s="42"/>
      <c r="C547" s="43"/>
      <c r="D547" s="220" t="s">
        <v>173</v>
      </c>
      <c r="E547" s="43"/>
      <c r="F547" s="221" t="s">
        <v>1004</v>
      </c>
      <c r="G547" s="43"/>
      <c r="H547" s="43"/>
      <c r="I547" s="222"/>
      <c r="J547" s="43"/>
      <c r="K547" s="43"/>
      <c r="L547" s="47"/>
      <c r="M547" s="223"/>
      <c r="N547" s="224"/>
      <c r="O547" s="87"/>
      <c r="P547" s="87"/>
      <c r="Q547" s="87"/>
      <c r="R547" s="87"/>
      <c r="S547" s="87"/>
      <c r="T547" s="88"/>
      <c r="U547" s="41"/>
      <c r="V547" s="41"/>
      <c r="W547" s="41"/>
      <c r="X547" s="41"/>
      <c r="Y547" s="41"/>
      <c r="Z547" s="41"/>
      <c r="AA547" s="41"/>
      <c r="AB547" s="41"/>
      <c r="AC547" s="41"/>
      <c r="AD547" s="41"/>
      <c r="AE547" s="41"/>
      <c r="AT547" s="19" t="s">
        <v>173</v>
      </c>
      <c r="AU547" s="19" t="s">
        <v>86</v>
      </c>
    </row>
    <row r="548" s="13" customFormat="1">
      <c r="A548" s="13"/>
      <c r="B548" s="225"/>
      <c r="C548" s="226"/>
      <c r="D548" s="227" t="s">
        <v>179</v>
      </c>
      <c r="E548" s="228" t="s">
        <v>32</v>
      </c>
      <c r="F548" s="229" t="s">
        <v>1005</v>
      </c>
      <c r="G548" s="226"/>
      <c r="H548" s="230">
        <v>20.399999999999999</v>
      </c>
      <c r="I548" s="231"/>
      <c r="J548" s="226"/>
      <c r="K548" s="226"/>
      <c r="L548" s="232"/>
      <c r="M548" s="233"/>
      <c r="N548" s="234"/>
      <c r="O548" s="234"/>
      <c r="P548" s="234"/>
      <c r="Q548" s="234"/>
      <c r="R548" s="234"/>
      <c r="S548" s="234"/>
      <c r="T548" s="235"/>
      <c r="U548" s="13"/>
      <c r="V548" s="13"/>
      <c r="W548" s="13"/>
      <c r="X548" s="13"/>
      <c r="Y548" s="13"/>
      <c r="Z548" s="13"/>
      <c r="AA548" s="13"/>
      <c r="AB548" s="13"/>
      <c r="AC548" s="13"/>
      <c r="AD548" s="13"/>
      <c r="AE548" s="13"/>
      <c r="AT548" s="236" t="s">
        <v>179</v>
      </c>
      <c r="AU548" s="236" t="s">
        <v>86</v>
      </c>
      <c r="AV548" s="13" t="s">
        <v>86</v>
      </c>
      <c r="AW548" s="13" t="s">
        <v>38</v>
      </c>
      <c r="AX548" s="13" t="s">
        <v>76</v>
      </c>
      <c r="AY548" s="236" t="s">
        <v>164</v>
      </c>
    </row>
    <row r="549" s="13" customFormat="1">
      <c r="A549" s="13"/>
      <c r="B549" s="225"/>
      <c r="C549" s="226"/>
      <c r="D549" s="227" t="s">
        <v>179</v>
      </c>
      <c r="E549" s="228" t="s">
        <v>32</v>
      </c>
      <c r="F549" s="229" t="s">
        <v>1006</v>
      </c>
      <c r="G549" s="226"/>
      <c r="H549" s="230">
        <v>32.5</v>
      </c>
      <c r="I549" s="231"/>
      <c r="J549" s="226"/>
      <c r="K549" s="226"/>
      <c r="L549" s="232"/>
      <c r="M549" s="233"/>
      <c r="N549" s="234"/>
      <c r="O549" s="234"/>
      <c r="P549" s="234"/>
      <c r="Q549" s="234"/>
      <c r="R549" s="234"/>
      <c r="S549" s="234"/>
      <c r="T549" s="235"/>
      <c r="U549" s="13"/>
      <c r="V549" s="13"/>
      <c r="W549" s="13"/>
      <c r="X549" s="13"/>
      <c r="Y549" s="13"/>
      <c r="Z549" s="13"/>
      <c r="AA549" s="13"/>
      <c r="AB549" s="13"/>
      <c r="AC549" s="13"/>
      <c r="AD549" s="13"/>
      <c r="AE549" s="13"/>
      <c r="AT549" s="236" t="s">
        <v>179</v>
      </c>
      <c r="AU549" s="236" t="s">
        <v>86</v>
      </c>
      <c r="AV549" s="13" t="s">
        <v>86</v>
      </c>
      <c r="AW549" s="13" t="s">
        <v>38</v>
      </c>
      <c r="AX549" s="13" t="s">
        <v>76</v>
      </c>
      <c r="AY549" s="236" t="s">
        <v>164</v>
      </c>
    </row>
    <row r="550" s="13" customFormat="1">
      <c r="A550" s="13"/>
      <c r="B550" s="225"/>
      <c r="C550" s="226"/>
      <c r="D550" s="227" t="s">
        <v>179</v>
      </c>
      <c r="E550" s="228" t="s">
        <v>32</v>
      </c>
      <c r="F550" s="229" t="s">
        <v>1007</v>
      </c>
      <c r="G550" s="226"/>
      <c r="H550" s="230">
        <v>1.25</v>
      </c>
      <c r="I550" s="231"/>
      <c r="J550" s="226"/>
      <c r="K550" s="226"/>
      <c r="L550" s="232"/>
      <c r="M550" s="233"/>
      <c r="N550" s="234"/>
      <c r="O550" s="234"/>
      <c r="P550" s="234"/>
      <c r="Q550" s="234"/>
      <c r="R550" s="234"/>
      <c r="S550" s="234"/>
      <c r="T550" s="235"/>
      <c r="U550" s="13"/>
      <c r="V550" s="13"/>
      <c r="W550" s="13"/>
      <c r="X550" s="13"/>
      <c r="Y550" s="13"/>
      <c r="Z550" s="13"/>
      <c r="AA550" s="13"/>
      <c r="AB550" s="13"/>
      <c r="AC550" s="13"/>
      <c r="AD550" s="13"/>
      <c r="AE550" s="13"/>
      <c r="AT550" s="236" t="s">
        <v>179</v>
      </c>
      <c r="AU550" s="236" t="s">
        <v>86</v>
      </c>
      <c r="AV550" s="13" t="s">
        <v>86</v>
      </c>
      <c r="AW550" s="13" t="s">
        <v>38</v>
      </c>
      <c r="AX550" s="13" t="s">
        <v>76</v>
      </c>
      <c r="AY550" s="236" t="s">
        <v>164</v>
      </c>
    </row>
    <row r="551" s="13" customFormat="1">
      <c r="A551" s="13"/>
      <c r="B551" s="225"/>
      <c r="C551" s="226"/>
      <c r="D551" s="227" t="s">
        <v>179</v>
      </c>
      <c r="E551" s="228" t="s">
        <v>32</v>
      </c>
      <c r="F551" s="229" t="s">
        <v>1008</v>
      </c>
      <c r="G551" s="226"/>
      <c r="H551" s="230">
        <v>2.3999999999999999</v>
      </c>
      <c r="I551" s="231"/>
      <c r="J551" s="226"/>
      <c r="K551" s="226"/>
      <c r="L551" s="232"/>
      <c r="M551" s="233"/>
      <c r="N551" s="234"/>
      <c r="O551" s="234"/>
      <c r="P551" s="234"/>
      <c r="Q551" s="234"/>
      <c r="R551" s="234"/>
      <c r="S551" s="234"/>
      <c r="T551" s="235"/>
      <c r="U551" s="13"/>
      <c r="V551" s="13"/>
      <c r="W551" s="13"/>
      <c r="X551" s="13"/>
      <c r="Y551" s="13"/>
      <c r="Z551" s="13"/>
      <c r="AA551" s="13"/>
      <c r="AB551" s="13"/>
      <c r="AC551" s="13"/>
      <c r="AD551" s="13"/>
      <c r="AE551" s="13"/>
      <c r="AT551" s="236" t="s">
        <v>179</v>
      </c>
      <c r="AU551" s="236" t="s">
        <v>86</v>
      </c>
      <c r="AV551" s="13" t="s">
        <v>86</v>
      </c>
      <c r="AW551" s="13" t="s">
        <v>38</v>
      </c>
      <c r="AX551" s="13" t="s">
        <v>76</v>
      </c>
      <c r="AY551" s="236" t="s">
        <v>164</v>
      </c>
    </row>
    <row r="552" s="13" customFormat="1">
      <c r="A552" s="13"/>
      <c r="B552" s="225"/>
      <c r="C552" s="226"/>
      <c r="D552" s="227" t="s">
        <v>179</v>
      </c>
      <c r="E552" s="228" t="s">
        <v>32</v>
      </c>
      <c r="F552" s="229" t="s">
        <v>1009</v>
      </c>
      <c r="G552" s="226"/>
      <c r="H552" s="230">
        <v>1.7</v>
      </c>
      <c r="I552" s="231"/>
      <c r="J552" s="226"/>
      <c r="K552" s="226"/>
      <c r="L552" s="232"/>
      <c r="M552" s="233"/>
      <c r="N552" s="234"/>
      <c r="O552" s="234"/>
      <c r="P552" s="234"/>
      <c r="Q552" s="234"/>
      <c r="R552" s="234"/>
      <c r="S552" s="234"/>
      <c r="T552" s="235"/>
      <c r="U552" s="13"/>
      <c r="V552" s="13"/>
      <c r="W552" s="13"/>
      <c r="X552" s="13"/>
      <c r="Y552" s="13"/>
      <c r="Z552" s="13"/>
      <c r="AA552" s="13"/>
      <c r="AB552" s="13"/>
      <c r="AC552" s="13"/>
      <c r="AD552" s="13"/>
      <c r="AE552" s="13"/>
      <c r="AT552" s="236" t="s">
        <v>179</v>
      </c>
      <c r="AU552" s="236" t="s">
        <v>86</v>
      </c>
      <c r="AV552" s="13" t="s">
        <v>86</v>
      </c>
      <c r="AW552" s="13" t="s">
        <v>38</v>
      </c>
      <c r="AX552" s="13" t="s">
        <v>76</v>
      </c>
      <c r="AY552" s="236" t="s">
        <v>164</v>
      </c>
    </row>
    <row r="553" s="13" customFormat="1">
      <c r="A553" s="13"/>
      <c r="B553" s="225"/>
      <c r="C553" s="226"/>
      <c r="D553" s="227" t="s">
        <v>179</v>
      </c>
      <c r="E553" s="228" t="s">
        <v>32</v>
      </c>
      <c r="F553" s="229" t="s">
        <v>1010</v>
      </c>
      <c r="G553" s="226"/>
      <c r="H553" s="230">
        <v>9</v>
      </c>
      <c r="I553" s="231"/>
      <c r="J553" s="226"/>
      <c r="K553" s="226"/>
      <c r="L553" s="232"/>
      <c r="M553" s="233"/>
      <c r="N553" s="234"/>
      <c r="O553" s="234"/>
      <c r="P553" s="234"/>
      <c r="Q553" s="234"/>
      <c r="R553" s="234"/>
      <c r="S553" s="234"/>
      <c r="T553" s="235"/>
      <c r="U553" s="13"/>
      <c r="V553" s="13"/>
      <c r="W553" s="13"/>
      <c r="X553" s="13"/>
      <c r="Y553" s="13"/>
      <c r="Z553" s="13"/>
      <c r="AA553" s="13"/>
      <c r="AB553" s="13"/>
      <c r="AC553" s="13"/>
      <c r="AD553" s="13"/>
      <c r="AE553" s="13"/>
      <c r="AT553" s="236" t="s">
        <v>179</v>
      </c>
      <c r="AU553" s="236" t="s">
        <v>86</v>
      </c>
      <c r="AV553" s="13" t="s">
        <v>86</v>
      </c>
      <c r="AW553" s="13" t="s">
        <v>38</v>
      </c>
      <c r="AX553" s="13" t="s">
        <v>76</v>
      </c>
      <c r="AY553" s="236" t="s">
        <v>164</v>
      </c>
    </row>
    <row r="554" s="13" customFormat="1">
      <c r="A554" s="13"/>
      <c r="B554" s="225"/>
      <c r="C554" s="226"/>
      <c r="D554" s="227" t="s">
        <v>179</v>
      </c>
      <c r="E554" s="228" t="s">
        <v>32</v>
      </c>
      <c r="F554" s="229" t="s">
        <v>1011</v>
      </c>
      <c r="G554" s="226"/>
      <c r="H554" s="230">
        <v>26.399999999999999</v>
      </c>
      <c r="I554" s="231"/>
      <c r="J554" s="226"/>
      <c r="K554" s="226"/>
      <c r="L554" s="232"/>
      <c r="M554" s="233"/>
      <c r="N554" s="234"/>
      <c r="O554" s="234"/>
      <c r="P554" s="234"/>
      <c r="Q554" s="234"/>
      <c r="R554" s="234"/>
      <c r="S554" s="234"/>
      <c r="T554" s="235"/>
      <c r="U554" s="13"/>
      <c r="V554" s="13"/>
      <c r="W554" s="13"/>
      <c r="X554" s="13"/>
      <c r="Y554" s="13"/>
      <c r="Z554" s="13"/>
      <c r="AA554" s="13"/>
      <c r="AB554" s="13"/>
      <c r="AC554" s="13"/>
      <c r="AD554" s="13"/>
      <c r="AE554" s="13"/>
      <c r="AT554" s="236" t="s">
        <v>179</v>
      </c>
      <c r="AU554" s="236" t="s">
        <v>86</v>
      </c>
      <c r="AV554" s="13" t="s">
        <v>86</v>
      </c>
      <c r="AW554" s="13" t="s">
        <v>38</v>
      </c>
      <c r="AX554" s="13" t="s">
        <v>76</v>
      </c>
      <c r="AY554" s="236" t="s">
        <v>164</v>
      </c>
    </row>
    <row r="555" s="13" customFormat="1">
      <c r="A555" s="13"/>
      <c r="B555" s="225"/>
      <c r="C555" s="226"/>
      <c r="D555" s="227" t="s">
        <v>179</v>
      </c>
      <c r="E555" s="228" t="s">
        <v>32</v>
      </c>
      <c r="F555" s="229" t="s">
        <v>1012</v>
      </c>
      <c r="G555" s="226"/>
      <c r="H555" s="230">
        <v>1.2</v>
      </c>
      <c r="I555" s="231"/>
      <c r="J555" s="226"/>
      <c r="K555" s="226"/>
      <c r="L555" s="232"/>
      <c r="M555" s="233"/>
      <c r="N555" s="234"/>
      <c r="O555" s="234"/>
      <c r="P555" s="234"/>
      <c r="Q555" s="234"/>
      <c r="R555" s="234"/>
      <c r="S555" s="234"/>
      <c r="T555" s="235"/>
      <c r="U555" s="13"/>
      <c r="V555" s="13"/>
      <c r="W555" s="13"/>
      <c r="X555" s="13"/>
      <c r="Y555" s="13"/>
      <c r="Z555" s="13"/>
      <c r="AA555" s="13"/>
      <c r="AB555" s="13"/>
      <c r="AC555" s="13"/>
      <c r="AD555" s="13"/>
      <c r="AE555" s="13"/>
      <c r="AT555" s="236" t="s">
        <v>179</v>
      </c>
      <c r="AU555" s="236" t="s">
        <v>86</v>
      </c>
      <c r="AV555" s="13" t="s">
        <v>86</v>
      </c>
      <c r="AW555" s="13" t="s">
        <v>38</v>
      </c>
      <c r="AX555" s="13" t="s">
        <v>76</v>
      </c>
      <c r="AY555" s="236" t="s">
        <v>164</v>
      </c>
    </row>
    <row r="556" s="13" customFormat="1">
      <c r="A556" s="13"/>
      <c r="B556" s="225"/>
      <c r="C556" s="226"/>
      <c r="D556" s="227" t="s">
        <v>179</v>
      </c>
      <c r="E556" s="228" t="s">
        <v>32</v>
      </c>
      <c r="F556" s="229" t="s">
        <v>1013</v>
      </c>
      <c r="G556" s="226"/>
      <c r="H556" s="230">
        <v>2.1000000000000001</v>
      </c>
      <c r="I556" s="231"/>
      <c r="J556" s="226"/>
      <c r="K556" s="226"/>
      <c r="L556" s="232"/>
      <c r="M556" s="233"/>
      <c r="N556" s="234"/>
      <c r="O556" s="234"/>
      <c r="P556" s="234"/>
      <c r="Q556" s="234"/>
      <c r="R556" s="234"/>
      <c r="S556" s="234"/>
      <c r="T556" s="235"/>
      <c r="U556" s="13"/>
      <c r="V556" s="13"/>
      <c r="W556" s="13"/>
      <c r="X556" s="13"/>
      <c r="Y556" s="13"/>
      <c r="Z556" s="13"/>
      <c r="AA556" s="13"/>
      <c r="AB556" s="13"/>
      <c r="AC556" s="13"/>
      <c r="AD556" s="13"/>
      <c r="AE556" s="13"/>
      <c r="AT556" s="236" t="s">
        <v>179</v>
      </c>
      <c r="AU556" s="236" t="s">
        <v>86</v>
      </c>
      <c r="AV556" s="13" t="s">
        <v>86</v>
      </c>
      <c r="AW556" s="13" t="s">
        <v>38</v>
      </c>
      <c r="AX556" s="13" t="s">
        <v>76</v>
      </c>
      <c r="AY556" s="236" t="s">
        <v>164</v>
      </c>
    </row>
    <row r="557" s="14" customFormat="1">
      <c r="A557" s="14"/>
      <c r="B557" s="237"/>
      <c r="C557" s="238"/>
      <c r="D557" s="227" t="s">
        <v>179</v>
      </c>
      <c r="E557" s="239" t="s">
        <v>32</v>
      </c>
      <c r="F557" s="240" t="s">
        <v>181</v>
      </c>
      <c r="G557" s="238"/>
      <c r="H557" s="241">
        <v>96.950000000000003</v>
      </c>
      <c r="I557" s="242"/>
      <c r="J557" s="238"/>
      <c r="K557" s="238"/>
      <c r="L557" s="243"/>
      <c r="M557" s="244"/>
      <c r="N557" s="245"/>
      <c r="O557" s="245"/>
      <c r="P557" s="245"/>
      <c r="Q557" s="245"/>
      <c r="R557" s="245"/>
      <c r="S557" s="245"/>
      <c r="T557" s="246"/>
      <c r="U557" s="14"/>
      <c r="V557" s="14"/>
      <c r="W557" s="14"/>
      <c r="X557" s="14"/>
      <c r="Y557" s="14"/>
      <c r="Z557" s="14"/>
      <c r="AA557" s="14"/>
      <c r="AB557" s="14"/>
      <c r="AC557" s="14"/>
      <c r="AD557" s="14"/>
      <c r="AE557" s="14"/>
      <c r="AT557" s="247" t="s">
        <v>179</v>
      </c>
      <c r="AU557" s="247" t="s">
        <v>86</v>
      </c>
      <c r="AV557" s="14" t="s">
        <v>171</v>
      </c>
      <c r="AW557" s="14" t="s">
        <v>38</v>
      </c>
      <c r="AX557" s="14" t="s">
        <v>84</v>
      </c>
      <c r="AY557" s="247" t="s">
        <v>164</v>
      </c>
    </row>
    <row r="558" s="2" customFormat="1" ht="48" customHeight="1">
      <c r="A558" s="41"/>
      <c r="B558" s="42"/>
      <c r="C558" s="207" t="s">
        <v>1014</v>
      </c>
      <c r="D558" s="207" t="s">
        <v>166</v>
      </c>
      <c r="E558" s="208" t="s">
        <v>1015</v>
      </c>
      <c r="F558" s="209" t="s">
        <v>1016</v>
      </c>
      <c r="G558" s="210" t="s">
        <v>345</v>
      </c>
      <c r="H558" s="211">
        <v>3.75</v>
      </c>
      <c r="I558" s="212"/>
      <c r="J558" s="213">
        <f>ROUND(I558*H558,2)</f>
        <v>0</v>
      </c>
      <c r="K558" s="209" t="s">
        <v>170</v>
      </c>
      <c r="L558" s="47"/>
      <c r="M558" s="214" t="s">
        <v>32</v>
      </c>
      <c r="N558" s="215" t="s">
        <v>47</v>
      </c>
      <c r="O558" s="87"/>
      <c r="P558" s="216">
        <f>O558*H558</f>
        <v>0</v>
      </c>
      <c r="Q558" s="216">
        <v>0.0022000000000000001</v>
      </c>
      <c r="R558" s="216">
        <f>Q558*H558</f>
        <v>0.0082500000000000004</v>
      </c>
      <c r="S558" s="216">
        <v>0</v>
      </c>
      <c r="T558" s="217">
        <f>S558*H558</f>
        <v>0</v>
      </c>
      <c r="U558" s="41"/>
      <c r="V558" s="41"/>
      <c r="W558" s="41"/>
      <c r="X558" s="41"/>
      <c r="Y558" s="41"/>
      <c r="Z558" s="41"/>
      <c r="AA558" s="41"/>
      <c r="AB558" s="41"/>
      <c r="AC558" s="41"/>
      <c r="AD558" s="41"/>
      <c r="AE558" s="41"/>
      <c r="AR558" s="218" t="s">
        <v>272</v>
      </c>
      <c r="AT558" s="218" t="s">
        <v>166</v>
      </c>
      <c r="AU558" s="218" t="s">
        <v>86</v>
      </c>
      <c r="AY558" s="19" t="s">
        <v>164</v>
      </c>
      <c r="BE558" s="219">
        <f>IF(N558="základní",J558,0)</f>
        <v>0</v>
      </c>
      <c r="BF558" s="219">
        <f>IF(N558="snížená",J558,0)</f>
        <v>0</v>
      </c>
      <c r="BG558" s="219">
        <f>IF(N558="zákl. přenesená",J558,0)</f>
        <v>0</v>
      </c>
      <c r="BH558" s="219">
        <f>IF(N558="sníž. přenesená",J558,0)</f>
        <v>0</v>
      </c>
      <c r="BI558" s="219">
        <f>IF(N558="nulová",J558,0)</f>
        <v>0</v>
      </c>
      <c r="BJ558" s="19" t="s">
        <v>84</v>
      </c>
      <c r="BK558" s="219">
        <f>ROUND(I558*H558,2)</f>
        <v>0</v>
      </c>
      <c r="BL558" s="19" t="s">
        <v>272</v>
      </c>
      <c r="BM558" s="218" t="s">
        <v>1017</v>
      </c>
    </row>
    <row r="559" s="2" customFormat="1">
      <c r="A559" s="41"/>
      <c r="B559" s="42"/>
      <c r="C559" s="43"/>
      <c r="D559" s="220" t="s">
        <v>173</v>
      </c>
      <c r="E559" s="43"/>
      <c r="F559" s="221" t="s">
        <v>1018</v>
      </c>
      <c r="G559" s="43"/>
      <c r="H559" s="43"/>
      <c r="I559" s="222"/>
      <c r="J559" s="43"/>
      <c r="K559" s="43"/>
      <c r="L559" s="47"/>
      <c r="M559" s="223"/>
      <c r="N559" s="224"/>
      <c r="O559" s="87"/>
      <c r="P559" s="87"/>
      <c r="Q559" s="87"/>
      <c r="R559" s="87"/>
      <c r="S559" s="87"/>
      <c r="T559" s="88"/>
      <c r="U559" s="41"/>
      <c r="V559" s="41"/>
      <c r="W559" s="41"/>
      <c r="X559" s="41"/>
      <c r="Y559" s="41"/>
      <c r="Z559" s="41"/>
      <c r="AA559" s="41"/>
      <c r="AB559" s="41"/>
      <c r="AC559" s="41"/>
      <c r="AD559" s="41"/>
      <c r="AE559" s="41"/>
      <c r="AT559" s="19" t="s">
        <v>173</v>
      </c>
      <c r="AU559" s="19" t="s">
        <v>86</v>
      </c>
    </row>
    <row r="560" s="13" customFormat="1">
      <c r="A560" s="13"/>
      <c r="B560" s="225"/>
      <c r="C560" s="226"/>
      <c r="D560" s="227" t="s">
        <v>179</v>
      </c>
      <c r="E560" s="228" t="s">
        <v>32</v>
      </c>
      <c r="F560" s="229" t="s">
        <v>999</v>
      </c>
      <c r="G560" s="226"/>
      <c r="H560" s="230">
        <v>3.75</v>
      </c>
      <c r="I560" s="231"/>
      <c r="J560" s="226"/>
      <c r="K560" s="226"/>
      <c r="L560" s="232"/>
      <c r="M560" s="233"/>
      <c r="N560" s="234"/>
      <c r="O560" s="234"/>
      <c r="P560" s="234"/>
      <c r="Q560" s="234"/>
      <c r="R560" s="234"/>
      <c r="S560" s="234"/>
      <c r="T560" s="235"/>
      <c r="U560" s="13"/>
      <c r="V560" s="13"/>
      <c r="W560" s="13"/>
      <c r="X560" s="13"/>
      <c r="Y560" s="13"/>
      <c r="Z560" s="13"/>
      <c r="AA560" s="13"/>
      <c r="AB560" s="13"/>
      <c r="AC560" s="13"/>
      <c r="AD560" s="13"/>
      <c r="AE560" s="13"/>
      <c r="AT560" s="236" t="s">
        <v>179</v>
      </c>
      <c r="AU560" s="236" t="s">
        <v>86</v>
      </c>
      <c r="AV560" s="13" t="s">
        <v>86</v>
      </c>
      <c r="AW560" s="13" t="s">
        <v>38</v>
      </c>
      <c r="AX560" s="13" t="s">
        <v>84</v>
      </c>
      <c r="AY560" s="236" t="s">
        <v>164</v>
      </c>
    </row>
    <row r="561" s="2" customFormat="1" ht="36" customHeight="1">
      <c r="A561" s="41"/>
      <c r="B561" s="42"/>
      <c r="C561" s="207" t="s">
        <v>1019</v>
      </c>
      <c r="D561" s="207" t="s">
        <v>166</v>
      </c>
      <c r="E561" s="208" t="s">
        <v>1020</v>
      </c>
      <c r="F561" s="209" t="s">
        <v>1021</v>
      </c>
      <c r="G561" s="210" t="s">
        <v>345</v>
      </c>
      <c r="H561" s="211">
        <v>6</v>
      </c>
      <c r="I561" s="212"/>
      <c r="J561" s="213">
        <f>ROUND(I561*H561,2)</f>
        <v>0</v>
      </c>
      <c r="K561" s="209" t="s">
        <v>170</v>
      </c>
      <c r="L561" s="47"/>
      <c r="M561" s="214" t="s">
        <v>32</v>
      </c>
      <c r="N561" s="215" t="s">
        <v>47</v>
      </c>
      <c r="O561" s="87"/>
      <c r="P561" s="216">
        <f>O561*H561</f>
        <v>0</v>
      </c>
      <c r="Q561" s="216">
        <v>0.0022799999999999999</v>
      </c>
      <c r="R561" s="216">
        <f>Q561*H561</f>
        <v>0.01368</v>
      </c>
      <c r="S561" s="216">
        <v>0</v>
      </c>
      <c r="T561" s="217">
        <f>S561*H561</f>
        <v>0</v>
      </c>
      <c r="U561" s="41"/>
      <c r="V561" s="41"/>
      <c r="W561" s="41"/>
      <c r="X561" s="41"/>
      <c r="Y561" s="41"/>
      <c r="Z561" s="41"/>
      <c r="AA561" s="41"/>
      <c r="AB561" s="41"/>
      <c r="AC561" s="41"/>
      <c r="AD561" s="41"/>
      <c r="AE561" s="41"/>
      <c r="AR561" s="218" t="s">
        <v>272</v>
      </c>
      <c r="AT561" s="218" t="s">
        <v>166</v>
      </c>
      <c r="AU561" s="218" t="s">
        <v>86</v>
      </c>
      <c r="AY561" s="19" t="s">
        <v>164</v>
      </c>
      <c r="BE561" s="219">
        <f>IF(N561="základní",J561,0)</f>
        <v>0</v>
      </c>
      <c r="BF561" s="219">
        <f>IF(N561="snížená",J561,0)</f>
        <v>0</v>
      </c>
      <c r="BG561" s="219">
        <f>IF(N561="zákl. přenesená",J561,0)</f>
        <v>0</v>
      </c>
      <c r="BH561" s="219">
        <f>IF(N561="sníž. přenesená",J561,0)</f>
        <v>0</v>
      </c>
      <c r="BI561" s="219">
        <f>IF(N561="nulová",J561,0)</f>
        <v>0</v>
      </c>
      <c r="BJ561" s="19" t="s">
        <v>84</v>
      </c>
      <c r="BK561" s="219">
        <f>ROUND(I561*H561,2)</f>
        <v>0</v>
      </c>
      <c r="BL561" s="19" t="s">
        <v>272</v>
      </c>
      <c r="BM561" s="218" t="s">
        <v>1022</v>
      </c>
    </row>
    <row r="562" s="2" customFormat="1">
      <c r="A562" s="41"/>
      <c r="B562" s="42"/>
      <c r="C562" s="43"/>
      <c r="D562" s="220" t="s">
        <v>173</v>
      </c>
      <c r="E562" s="43"/>
      <c r="F562" s="221" t="s">
        <v>1023</v>
      </c>
      <c r="G562" s="43"/>
      <c r="H562" s="43"/>
      <c r="I562" s="222"/>
      <c r="J562" s="43"/>
      <c r="K562" s="43"/>
      <c r="L562" s="47"/>
      <c r="M562" s="223"/>
      <c r="N562" s="224"/>
      <c r="O562" s="87"/>
      <c r="P562" s="87"/>
      <c r="Q562" s="87"/>
      <c r="R562" s="87"/>
      <c r="S562" s="87"/>
      <c r="T562" s="88"/>
      <c r="U562" s="41"/>
      <c r="V562" s="41"/>
      <c r="W562" s="41"/>
      <c r="X562" s="41"/>
      <c r="Y562" s="41"/>
      <c r="Z562" s="41"/>
      <c r="AA562" s="41"/>
      <c r="AB562" s="41"/>
      <c r="AC562" s="41"/>
      <c r="AD562" s="41"/>
      <c r="AE562" s="41"/>
      <c r="AT562" s="19" t="s">
        <v>173</v>
      </c>
      <c r="AU562" s="19" t="s">
        <v>86</v>
      </c>
    </row>
    <row r="563" s="13" customFormat="1">
      <c r="A563" s="13"/>
      <c r="B563" s="225"/>
      <c r="C563" s="226"/>
      <c r="D563" s="227" t="s">
        <v>179</v>
      </c>
      <c r="E563" s="228" t="s">
        <v>32</v>
      </c>
      <c r="F563" s="229" t="s">
        <v>1024</v>
      </c>
      <c r="G563" s="226"/>
      <c r="H563" s="230">
        <v>6</v>
      </c>
      <c r="I563" s="231"/>
      <c r="J563" s="226"/>
      <c r="K563" s="226"/>
      <c r="L563" s="232"/>
      <c r="M563" s="233"/>
      <c r="N563" s="234"/>
      <c r="O563" s="234"/>
      <c r="P563" s="234"/>
      <c r="Q563" s="234"/>
      <c r="R563" s="234"/>
      <c r="S563" s="234"/>
      <c r="T563" s="235"/>
      <c r="U563" s="13"/>
      <c r="V563" s="13"/>
      <c r="W563" s="13"/>
      <c r="X563" s="13"/>
      <c r="Y563" s="13"/>
      <c r="Z563" s="13"/>
      <c r="AA563" s="13"/>
      <c r="AB563" s="13"/>
      <c r="AC563" s="13"/>
      <c r="AD563" s="13"/>
      <c r="AE563" s="13"/>
      <c r="AT563" s="236" t="s">
        <v>179</v>
      </c>
      <c r="AU563" s="236" t="s">
        <v>86</v>
      </c>
      <c r="AV563" s="13" t="s">
        <v>86</v>
      </c>
      <c r="AW563" s="13" t="s">
        <v>38</v>
      </c>
      <c r="AX563" s="13" t="s">
        <v>84</v>
      </c>
      <c r="AY563" s="236" t="s">
        <v>164</v>
      </c>
    </row>
    <row r="564" s="2" customFormat="1" ht="40.8" customHeight="1">
      <c r="A564" s="41"/>
      <c r="B564" s="42"/>
      <c r="C564" s="207" t="s">
        <v>1025</v>
      </c>
      <c r="D564" s="207" t="s">
        <v>166</v>
      </c>
      <c r="E564" s="208" t="s">
        <v>1026</v>
      </c>
      <c r="F564" s="209" t="s">
        <v>1027</v>
      </c>
      <c r="G564" s="210" t="s">
        <v>345</v>
      </c>
      <c r="H564" s="211">
        <v>3.5</v>
      </c>
      <c r="I564" s="212"/>
      <c r="J564" s="213">
        <f>ROUND(I564*H564,2)</f>
        <v>0</v>
      </c>
      <c r="K564" s="209" t="s">
        <v>170</v>
      </c>
      <c r="L564" s="47"/>
      <c r="M564" s="214" t="s">
        <v>32</v>
      </c>
      <c r="N564" s="215" t="s">
        <v>47</v>
      </c>
      <c r="O564" s="87"/>
      <c r="P564" s="216">
        <f>O564*H564</f>
        <v>0</v>
      </c>
      <c r="Q564" s="216">
        <v>0.00191</v>
      </c>
      <c r="R564" s="216">
        <f>Q564*H564</f>
        <v>0.006685</v>
      </c>
      <c r="S564" s="216">
        <v>0</v>
      </c>
      <c r="T564" s="217">
        <f>S564*H564</f>
        <v>0</v>
      </c>
      <c r="U564" s="41"/>
      <c r="V564" s="41"/>
      <c r="W564" s="41"/>
      <c r="X564" s="41"/>
      <c r="Y564" s="41"/>
      <c r="Z564" s="41"/>
      <c r="AA564" s="41"/>
      <c r="AB564" s="41"/>
      <c r="AC564" s="41"/>
      <c r="AD564" s="41"/>
      <c r="AE564" s="41"/>
      <c r="AR564" s="218" t="s">
        <v>272</v>
      </c>
      <c r="AT564" s="218" t="s">
        <v>166</v>
      </c>
      <c r="AU564" s="218" t="s">
        <v>86</v>
      </c>
      <c r="AY564" s="19" t="s">
        <v>164</v>
      </c>
      <c r="BE564" s="219">
        <f>IF(N564="základní",J564,0)</f>
        <v>0</v>
      </c>
      <c r="BF564" s="219">
        <f>IF(N564="snížená",J564,0)</f>
        <v>0</v>
      </c>
      <c r="BG564" s="219">
        <f>IF(N564="zákl. přenesená",J564,0)</f>
        <v>0</v>
      </c>
      <c r="BH564" s="219">
        <f>IF(N564="sníž. přenesená",J564,0)</f>
        <v>0</v>
      </c>
      <c r="BI564" s="219">
        <f>IF(N564="nulová",J564,0)</f>
        <v>0</v>
      </c>
      <c r="BJ564" s="19" t="s">
        <v>84</v>
      </c>
      <c r="BK564" s="219">
        <f>ROUND(I564*H564,2)</f>
        <v>0</v>
      </c>
      <c r="BL564" s="19" t="s">
        <v>272</v>
      </c>
      <c r="BM564" s="218" t="s">
        <v>1028</v>
      </c>
    </row>
    <row r="565" s="2" customFormat="1">
      <c r="A565" s="41"/>
      <c r="B565" s="42"/>
      <c r="C565" s="43"/>
      <c r="D565" s="220" t="s">
        <v>173</v>
      </c>
      <c r="E565" s="43"/>
      <c r="F565" s="221" t="s">
        <v>1029</v>
      </c>
      <c r="G565" s="43"/>
      <c r="H565" s="43"/>
      <c r="I565" s="222"/>
      <c r="J565" s="43"/>
      <c r="K565" s="43"/>
      <c r="L565" s="47"/>
      <c r="M565" s="223"/>
      <c r="N565" s="224"/>
      <c r="O565" s="87"/>
      <c r="P565" s="87"/>
      <c r="Q565" s="87"/>
      <c r="R565" s="87"/>
      <c r="S565" s="87"/>
      <c r="T565" s="88"/>
      <c r="U565" s="41"/>
      <c r="V565" s="41"/>
      <c r="W565" s="41"/>
      <c r="X565" s="41"/>
      <c r="Y565" s="41"/>
      <c r="Z565" s="41"/>
      <c r="AA565" s="41"/>
      <c r="AB565" s="41"/>
      <c r="AC565" s="41"/>
      <c r="AD565" s="41"/>
      <c r="AE565" s="41"/>
      <c r="AT565" s="19" t="s">
        <v>173</v>
      </c>
      <c r="AU565" s="19" t="s">
        <v>86</v>
      </c>
    </row>
    <row r="566" s="13" customFormat="1">
      <c r="A566" s="13"/>
      <c r="B566" s="225"/>
      <c r="C566" s="226"/>
      <c r="D566" s="227" t="s">
        <v>179</v>
      </c>
      <c r="E566" s="228" t="s">
        <v>32</v>
      </c>
      <c r="F566" s="229" t="s">
        <v>1030</v>
      </c>
      <c r="G566" s="226"/>
      <c r="H566" s="230">
        <v>3.5</v>
      </c>
      <c r="I566" s="231"/>
      <c r="J566" s="226"/>
      <c r="K566" s="226"/>
      <c r="L566" s="232"/>
      <c r="M566" s="233"/>
      <c r="N566" s="234"/>
      <c r="O566" s="234"/>
      <c r="P566" s="234"/>
      <c r="Q566" s="234"/>
      <c r="R566" s="234"/>
      <c r="S566" s="234"/>
      <c r="T566" s="235"/>
      <c r="U566" s="13"/>
      <c r="V566" s="13"/>
      <c r="W566" s="13"/>
      <c r="X566" s="13"/>
      <c r="Y566" s="13"/>
      <c r="Z566" s="13"/>
      <c r="AA566" s="13"/>
      <c r="AB566" s="13"/>
      <c r="AC566" s="13"/>
      <c r="AD566" s="13"/>
      <c r="AE566" s="13"/>
      <c r="AT566" s="236" t="s">
        <v>179</v>
      </c>
      <c r="AU566" s="236" t="s">
        <v>86</v>
      </c>
      <c r="AV566" s="13" t="s">
        <v>86</v>
      </c>
      <c r="AW566" s="13" t="s">
        <v>38</v>
      </c>
      <c r="AX566" s="13" t="s">
        <v>84</v>
      </c>
      <c r="AY566" s="236" t="s">
        <v>164</v>
      </c>
    </row>
    <row r="567" s="2" customFormat="1" ht="40.8" customHeight="1">
      <c r="A567" s="41"/>
      <c r="B567" s="42"/>
      <c r="C567" s="207" t="s">
        <v>1031</v>
      </c>
      <c r="D567" s="207" t="s">
        <v>166</v>
      </c>
      <c r="E567" s="208" t="s">
        <v>1032</v>
      </c>
      <c r="F567" s="209" t="s">
        <v>1033</v>
      </c>
      <c r="G567" s="210" t="s">
        <v>345</v>
      </c>
      <c r="H567" s="211">
        <v>28</v>
      </c>
      <c r="I567" s="212"/>
      <c r="J567" s="213">
        <f>ROUND(I567*H567,2)</f>
        <v>0</v>
      </c>
      <c r="K567" s="209" t="s">
        <v>170</v>
      </c>
      <c r="L567" s="47"/>
      <c r="M567" s="214" t="s">
        <v>32</v>
      </c>
      <c r="N567" s="215" t="s">
        <v>47</v>
      </c>
      <c r="O567" s="87"/>
      <c r="P567" s="216">
        <f>O567*H567</f>
        <v>0</v>
      </c>
      <c r="Q567" s="216">
        <v>0.0020999999999999999</v>
      </c>
      <c r="R567" s="216">
        <f>Q567*H567</f>
        <v>0.058799999999999998</v>
      </c>
      <c r="S567" s="216">
        <v>0</v>
      </c>
      <c r="T567" s="217">
        <f>S567*H567</f>
        <v>0</v>
      </c>
      <c r="U567" s="41"/>
      <c r="V567" s="41"/>
      <c r="W567" s="41"/>
      <c r="X567" s="41"/>
      <c r="Y567" s="41"/>
      <c r="Z567" s="41"/>
      <c r="AA567" s="41"/>
      <c r="AB567" s="41"/>
      <c r="AC567" s="41"/>
      <c r="AD567" s="41"/>
      <c r="AE567" s="41"/>
      <c r="AR567" s="218" t="s">
        <v>272</v>
      </c>
      <c r="AT567" s="218" t="s">
        <v>166</v>
      </c>
      <c r="AU567" s="218" t="s">
        <v>86</v>
      </c>
      <c r="AY567" s="19" t="s">
        <v>164</v>
      </c>
      <c r="BE567" s="219">
        <f>IF(N567="základní",J567,0)</f>
        <v>0</v>
      </c>
      <c r="BF567" s="219">
        <f>IF(N567="snížená",J567,0)</f>
        <v>0</v>
      </c>
      <c r="BG567" s="219">
        <f>IF(N567="zákl. přenesená",J567,0)</f>
        <v>0</v>
      </c>
      <c r="BH567" s="219">
        <f>IF(N567="sníž. přenesená",J567,0)</f>
        <v>0</v>
      </c>
      <c r="BI567" s="219">
        <f>IF(N567="nulová",J567,0)</f>
        <v>0</v>
      </c>
      <c r="BJ567" s="19" t="s">
        <v>84</v>
      </c>
      <c r="BK567" s="219">
        <f>ROUND(I567*H567,2)</f>
        <v>0</v>
      </c>
      <c r="BL567" s="19" t="s">
        <v>272</v>
      </c>
      <c r="BM567" s="218" t="s">
        <v>1034</v>
      </c>
    </row>
    <row r="568" s="2" customFormat="1">
      <c r="A568" s="41"/>
      <c r="B568" s="42"/>
      <c r="C568" s="43"/>
      <c r="D568" s="220" t="s">
        <v>173</v>
      </c>
      <c r="E568" s="43"/>
      <c r="F568" s="221" t="s">
        <v>1035</v>
      </c>
      <c r="G568" s="43"/>
      <c r="H568" s="43"/>
      <c r="I568" s="222"/>
      <c r="J568" s="43"/>
      <c r="K568" s="43"/>
      <c r="L568" s="47"/>
      <c r="M568" s="223"/>
      <c r="N568" s="224"/>
      <c r="O568" s="87"/>
      <c r="P568" s="87"/>
      <c r="Q568" s="87"/>
      <c r="R568" s="87"/>
      <c r="S568" s="87"/>
      <c r="T568" s="88"/>
      <c r="U568" s="41"/>
      <c r="V568" s="41"/>
      <c r="W568" s="41"/>
      <c r="X568" s="41"/>
      <c r="Y568" s="41"/>
      <c r="Z568" s="41"/>
      <c r="AA568" s="41"/>
      <c r="AB568" s="41"/>
      <c r="AC568" s="41"/>
      <c r="AD568" s="41"/>
      <c r="AE568" s="41"/>
      <c r="AT568" s="19" t="s">
        <v>173</v>
      </c>
      <c r="AU568" s="19" t="s">
        <v>86</v>
      </c>
    </row>
    <row r="569" s="2" customFormat="1" ht="55.2" customHeight="1">
      <c r="A569" s="41"/>
      <c r="B569" s="42"/>
      <c r="C569" s="207" t="s">
        <v>1036</v>
      </c>
      <c r="D569" s="207" t="s">
        <v>166</v>
      </c>
      <c r="E569" s="208" t="s">
        <v>1037</v>
      </c>
      <c r="F569" s="209" t="s">
        <v>1038</v>
      </c>
      <c r="G569" s="210" t="s">
        <v>221</v>
      </c>
      <c r="H569" s="211">
        <v>0.48099999999999998</v>
      </c>
      <c r="I569" s="212"/>
      <c r="J569" s="213">
        <f>ROUND(I569*H569,2)</f>
        <v>0</v>
      </c>
      <c r="K569" s="209" t="s">
        <v>170</v>
      </c>
      <c r="L569" s="47"/>
      <c r="M569" s="214" t="s">
        <v>32</v>
      </c>
      <c r="N569" s="215" t="s">
        <v>47</v>
      </c>
      <c r="O569" s="87"/>
      <c r="P569" s="216">
        <f>O569*H569</f>
        <v>0</v>
      </c>
      <c r="Q569" s="216">
        <v>0</v>
      </c>
      <c r="R569" s="216">
        <f>Q569*H569</f>
        <v>0</v>
      </c>
      <c r="S569" s="216">
        <v>0</v>
      </c>
      <c r="T569" s="217">
        <f>S569*H569</f>
        <v>0</v>
      </c>
      <c r="U569" s="41"/>
      <c r="V569" s="41"/>
      <c r="W569" s="41"/>
      <c r="X569" s="41"/>
      <c r="Y569" s="41"/>
      <c r="Z569" s="41"/>
      <c r="AA569" s="41"/>
      <c r="AB569" s="41"/>
      <c r="AC569" s="41"/>
      <c r="AD569" s="41"/>
      <c r="AE569" s="41"/>
      <c r="AR569" s="218" t="s">
        <v>272</v>
      </c>
      <c r="AT569" s="218" t="s">
        <v>166</v>
      </c>
      <c r="AU569" s="218" t="s">
        <v>86</v>
      </c>
      <c r="AY569" s="19" t="s">
        <v>164</v>
      </c>
      <c r="BE569" s="219">
        <f>IF(N569="základní",J569,0)</f>
        <v>0</v>
      </c>
      <c r="BF569" s="219">
        <f>IF(N569="snížená",J569,0)</f>
        <v>0</v>
      </c>
      <c r="BG569" s="219">
        <f>IF(N569="zákl. přenesená",J569,0)</f>
        <v>0</v>
      </c>
      <c r="BH569" s="219">
        <f>IF(N569="sníž. přenesená",J569,0)</f>
        <v>0</v>
      </c>
      <c r="BI569" s="219">
        <f>IF(N569="nulová",J569,0)</f>
        <v>0</v>
      </c>
      <c r="BJ569" s="19" t="s">
        <v>84</v>
      </c>
      <c r="BK569" s="219">
        <f>ROUND(I569*H569,2)</f>
        <v>0</v>
      </c>
      <c r="BL569" s="19" t="s">
        <v>272</v>
      </c>
      <c r="BM569" s="218" t="s">
        <v>1039</v>
      </c>
    </row>
    <row r="570" s="2" customFormat="1">
      <c r="A570" s="41"/>
      <c r="B570" s="42"/>
      <c r="C570" s="43"/>
      <c r="D570" s="220" t="s">
        <v>173</v>
      </c>
      <c r="E570" s="43"/>
      <c r="F570" s="221" t="s">
        <v>1040</v>
      </c>
      <c r="G570" s="43"/>
      <c r="H570" s="43"/>
      <c r="I570" s="222"/>
      <c r="J570" s="43"/>
      <c r="K570" s="43"/>
      <c r="L570" s="47"/>
      <c r="M570" s="223"/>
      <c r="N570" s="224"/>
      <c r="O570" s="87"/>
      <c r="P570" s="87"/>
      <c r="Q570" s="87"/>
      <c r="R570" s="87"/>
      <c r="S570" s="87"/>
      <c r="T570" s="88"/>
      <c r="U570" s="41"/>
      <c r="V570" s="41"/>
      <c r="W570" s="41"/>
      <c r="X570" s="41"/>
      <c r="Y570" s="41"/>
      <c r="Z570" s="41"/>
      <c r="AA570" s="41"/>
      <c r="AB570" s="41"/>
      <c r="AC570" s="41"/>
      <c r="AD570" s="41"/>
      <c r="AE570" s="41"/>
      <c r="AT570" s="19" t="s">
        <v>173</v>
      </c>
      <c r="AU570" s="19" t="s">
        <v>86</v>
      </c>
    </row>
    <row r="571" s="12" customFormat="1" ht="22.8" customHeight="1">
      <c r="A571" s="12"/>
      <c r="B571" s="191"/>
      <c r="C571" s="192"/>
      <c r="D571" s="193" t="s">
        <v>75</v>
      </c>
      <c r="E571" s="205" t="s">
        <v>1041</v>
      </c>
      <c r="F571" s="205" t="s">
        <v>1042</v>
      </c>
      <c r="G571" s="192"/>
      <c r="H571" s="192"/>
      <c r="I571" s="195"/>
      <c r="J571" s="206">
        <f>BK571</f>
        <v>0</v>
      </c>
      <c r="K571" s="192"/>
      <c r="L571" s="197"/>
      <c r="M571" s="198"/>
      <c r="N571" s="199"/>
      <c r="O571" s="199"/>
      <c r="P571" s="200">
        <f>SUM(P572:P594)</f>
        <v>0</v>
      </c>
      <c r="Q571" s="199"/>
      <c r="R571" s="200">
        <f>SUM(R572:R594)</f>
        <v>4.8246671000000001</v>
      </c>
      <c r="S571" s="199"/>
      <c r="T571" s="201">
        <f>SUM(T572:T594)</f>
        <v>0</v>
      </c>
      <c r="U571" s="12"/>
      <c r="V571" s="12"/>
      <c r="W571" s="12"/>
      <c r="X571" s="12"/>
      <c r="Y571" s="12"/>
      <c r="Z571" s="12"/>
      <c r="AA571" s="12"/>
      <c r="AB571" s="12"/>
      <c r="AC571" s="12"/>
      <c r="AD571" s="12"/>
      <c r="AE571" s="12"/>
      <c r="AR571" s="202" t="s">
        <v>86</v>
      </c>
      <c r="AT571" s="203" t="s">
        <v>75</v>
      </c>
      <c r="AU571" s="203" t="s">
        <v>84</v>
      </c>
      <c r="AY571" s="202" t="s">
        <v>164</v>
      </c>
      <c r="BK571" s="204">
        <f>SUM(BK572:BK594)</f>
        <v>0</v>
      </c>
    </row>
    <row r="572" s="2" customFormat="1" ht="36" customHeight="1">
      <c r="A572" s="41"/>
      <c r="B572" s="42"/>
      <c r="C572" s="207" t="s">
        <v>1043</v>
      </c>
      <c r="D572" s="207" t="s">
        <v>166</v>
      </c>
      <c r="E572" s="208" t="s">
        <v>1044</v>
      </c>
      <c r="F572" s="209" t="s">
        <v>1045</v>
      </c>
      <c r="G572" s="210" t="s">
        <v>169</v>
      </c>
      <c r="H572" s="211">
        <v>119.66</v>
      </c>
      <c r="I572" s="212"/>
      <c r="J572" s="213">
        <f>ROUND(I572*H572,2)</f>
        <v>0</v>
      </c>
      <c r="K572" s="209" t="s">
        <v>170</v>
      </c>
      <c r="L572" s="47"/>
      <c r="M572" s="214" t="s">
        <v>32</v>
      </c>
      <c r="N572" s="215" t="s">
        <v>47</v>
      </c>
      <c r="O572" s="87"/>
      <c r="P572" s="216">
        <f>O572*H572</f>
        <v>0</v>
      </c>
      <c r="Q572" s="216">
        <v>0.00025999999999999998</v>
      </c>
      <c r="R572" s="216">
        <f>Q572*H572</f>
        <v>0.031111599999999996</v>
      </c>
      <c r="S572" s="216">
        <v>0</v>
      </c>
      <c r="T572" s="217">
        <f>S572*H572</f>
        <v>0</v>
      </c>
      <c r="U572" s="41"/>
      <c r="V572" s="41"/>
      <c r="W572" s="41"/>
      <c r="X572" s="41"/>
      <c r="Y572" s="41"/>
      <c r="Z572" s="41"/>
      <c r="AA572" s="41"/>
      <c r="AB572" s="41"/>
      <c r="AC572" s="41"/>
      <c r="AD572" s="41"/>
      <c r="AE572" s="41"/>
      <c r="AR572" s="218" t="s">
        <v>272</v>
      </c>
      <c r="AT572" s="218" t="s">
        <v>166</v>
      </c>
      <c r="AU572" s="218" t="s">
        <v>86</v>
      </c>
      <c r="AY572" s="19" t="s">
        <v>164</v>
      </c>
      <c r="BE572" s="219">
        <f>IF(N572="základní",J572,0)</f>
        <v>0</v>
      </c>
      <c r="BF572" s="219">
        <f>IF(N572="snížená",J572,0)</f>
        <v>0</v>
      </c>
      <c r="BG572" s="219">
        <f>IF(N572="zákl. přenesená",J572,0)</f>
        <v>0</v>
      </c>
      <c r="BH572" s="219">
        <f>IF(N572="sníž. přenesená",J572,0)</f>
        <v>0</v>
      </c>
      <c r="BI572" s="219">
        <f>IF(N572="nulová",J572,0)</f>
        <v>0</v>
      </c>
      <c r="BJ572" s="19" t="s">
        <v>84</v>
      </c>
      <c r="BK572" s="219">
        <f>ROUND(I572*H572,2)</f>
        <v>0</v>
      </c>
      <c r="BL572" s="19" t="s">
        <v>272</v>
      </c>
      <c r="BM572" s="218" t="s">
        <v>1046</v>
      </c>
    </row>
    <row r="573" s="2" customFormat="1">
      <c r="A573" s="41"/>
      <c r="B573" s="42"/>
      <c r="C573" s="43"/>
      <c r="D573" s="220" t="s">
        <v>173</v>
      </c>
      <c r="E573" s="43"/>
      <c r="F573" s="221" t="s">
        <v>1047</v>
      </c>
      <c r="G573" s="43"/>
      <c r="H573" s="43"/>
      <c r="I573" s="222"/>
      <c r="J573" s="43"/>
      <c r="K573" s="43"/>
      <c r="L573" s="47"/>
      <c r="M573" s="223"/>
      <c r="N573" s="224"/>
      <c r="O573" s="87"/>
      <c r="P573" s="87"/>
      <c r="Q573" s="87"/>
      <c r="R573" s="87"/>
      <c r="S573" s="87"/>
      <c r="T573" s="88"/>
      <c r="U573" s="41"/>
      <c r="V573" s="41"/>
      <c r="W573" s="41"/>
      <c r="X573" s="41"/>
      <c r="Y573" s="41"/>
      <c r="Z573" s="41"/>
      <c r="AA573" s="41"/>
      <c r="AB573" s="41"/>
      <c r="AC573" s="41"/>
      <c r="AD573" s="41"/>
      <c r="AE573" s="41"/>
      <c r="AT573" s="19" t="s">
        <v>173</v>
      </c>
      <c r="AU573" s="19" t="s">
        <v>86</v>
      </c>
    </row>
    <row r="574" s="2" customFormat="1" ht="26.4" customHeight="1">
      <c r="A574" s="41"/>
      <c r="B574" s="42"/>
      <c r="C574" s="258" t="s">
        <v>1048</v>
      </c>
      <c r="D574" s="258" t="s">
        <v>237</v>
      </c>
      <c r="E574" s="259" t="s">
        <v>1049</v>
      </c>
      <c r="F574" s="260" t="s">
        <v>1050</v>
      </c>
      <c r="G574" s="261" t="s">
        <v>169</v>
      </c>
      <c r="H574" s="262">
        <v>119.66</v>
      </c>
      <c r="I574" s="263"/>
      <c r="J574" s="264">
        <f>ROUND(I574*H574,2)</f>
        <v>0</v>
      </c>
      <c r="K574" s="260" t="s">
        <v>170</v>
      </c>
      <c r="L574" s="265"/>
      <c r="M574" s="266" t="s">
        <v>32</v>
      </c>
      <c r="N574" s="267" t="s">
        <v>47</v>
      </c>
      <c r="O574" s="87"/>
      <c r="P574" s="216">
        <f>O574*H574</f>
        <v>0</v>
      </c>
      <c r="Q574" s="216">
        <v>0.0287</v>
      </c>
      <c r="R574" s="216">
        <f>Q574*H574</f>
        <v>3.4342419999999998</v>
      </c>
      <c r="S574" s="216">
        <v>0</v>
      </c>
      <c r="T574" s="217">
        <f>S574*H574</f>
        <v>0</v>
      </c>
      <c r="U574" s="41"/>
      <c r="V574" s="41"/>
      <c r="W574" s="41"/>
      <c r="X574" s="41"/>
      <c r="Y574" s="41"/>
      <c r="Z574" s="41"/>
      <c r="AA574" s="41"/>
      <c r="AB574" s="41"/>
      <c r="AC574" s="41"/>
      <c r="AD574" s="41"/>
      <c r="AE574" s="41"/>
      <c r="AR574" s="218" t="s">
        <v>370</v>
      </c>
      <c r="AT574" s="218" t="s">
        <v>237</v>
      </c>
      <c r="AU574" s="218" t="s">
        <v>86</v>
      </c>
      <c r="AY574" s="19" t="s">
        <v>164</v>
      </c>
      <c r="BE574" s="219">
        <f>IF(N574="základní",J574,0)</f>
        <v>0</v>
      </c>
      <c r="BF574" s="219">
        <f>IF(N574="snížená",J574,0)</f>
        <v>0</v>
      </c>
      <c r="BG574" s="219">
        <f>IF(N574="zákl. přenesená",J574,0)</f>
        <v>0</v>
      </c>
      <c r="BH574" s="219">
        <f>IF(N574="sníž. přenesená",J574,0)</f>
        <v>0</v>
      </c>
      <c r="BI574" s="219">
        <f>IF(N574="nulová",J574,0)</f>
        <v>0</v>
      </c>
      <c r="BJ574" s="19" t="s">
        <v>84</v>
      </c>
      <c r="BK574" s="219">
        <f>ROUND(I574*H574,2)</f>
        <v>0</v>
      </c>
      <c r="BL574" s="19" t="s">
        <v>272</v>
      </c>
      <c r="BM574" s="218" t="s">
        <v>1051</v>
      </c>
    </row>
    <row r="575" s="2" customFormat="1">
      <c r="A575" s="41"/>
      <c r="B575" s="42"/>
      <c r="C575" s="43"/>
      <c r="D575" s="227" t="s">
        <v>592</v>
      </c>
      <c r="E575" s="43"/>
      <c r="F575" s="268" t="s">
        <v>1052</v>
      </c>
      <c r="G575" s="43"/>
      <c r="H575" s="43"/>
      <c r="I575" s="222"/>
      <c r="J575" s="43"/>
      <c r="K575" s="43"/>
      <c r="L575" s="47"/>
      <c r="M575" s="223"/>
      <c r="N575" s="224"/>
      <c r="O575" s="87"/>
      <c r="P575" s="87"/>
      <c r="Q575" s="87"/>
      <c r="R575" s="87"/>
      <c r="S575" s="87"/>
      <c r="T575" s="88"/>
      <c r="U575" s="41"/>
      <c r="V575" s="41"/>
      <c r="W575" s="41"/>
      <c r="X575" s="41"/>
      <c r="Y575" s="41"/>
      <c r="Z575" s="41"/>
      <c r="AA575" s="41"/>
      <c r="AB575" s="41"/>
      <c r="AC575" s="41"/>
      <c r="AD575" s="41"/>
      <c r="AE575" s="41"/>
      <c r="AT575" s="19" t="s">
        <v>592</v>
      </c>
      <c r="AU575" s="19" t="s">
        <v>86</v>
      </c>
    </row>
    <row r="576" s="2" customFormat="1" ht="40.8" customHeight="1">
      <c r="A576" s="41"/>
      <c r="B576" s="42"/>
      <c r="C576" s="207" t="s">
        <v>1053</v>
      </c>
      <c r="D576" s="207" t="s">
        <v>166</v>
      </c>
      <c r="E576" s="208" t="s">
        <v>1054</v>
      </c>
      <c r="F576" s="209" t="s">
        <v>1055</v>
      </c>
      <c r="G576" s="210" t="s">
        <v>345</v>
      </c>
      <c r="H576" s="211">
        <v>442.44999999999999</v>
      </c>
      <c r="I576" s="212"/>
      <c r="J576" s="213">
        <f>ROUND(I576*H576,2)</f>
        <v>0</v>
      </c>
      <c r="K576" s="209" t="s">
        <v>170</v>
      </c>
      <c r="L576" s="47"/>
      <c r="M576" s="214" t="s">
        <v>32</v>
      </c>
      <c r="N576" s="215" t="s">
        <v>47</v>
      </c>
      <c r="O576" s="87"/>
      <c r="P576" s="216">
        <f>O576*H576</f>
        <v>0</v>
      </c>
      <c r="Q576" s="216">
        <v>0.00014999999999999999</v>
      </c>
      <c r="R576" s="216">
        <f>Q576*H576</f>
        <v>0.066367499999999996</v>
      </c>
      <c r="S576" s="216">
        <v>0</v>
      </c>
      <c r="T576" s="217">
        <f>S576*H576</f>
        <v>0</v>
      </c>
      <c r="U576" s="41"/>
      <c r="V576" s="41"/>
      <c r="W576" s="41"/>
      <c r="X576" s="41"/>
      <c r="Y576" s="41"/>
      <c r="Z576" s="41"/>
      <c r="AA576" s="41"/>
      <c r="AB576" s="41"/>
      <c r="AC576" s="41"/>
      <c r="AD576" s="41"/>
      <c r="AE576" s="41"/>
      <c r="AR576" s="218" t="s">
        <v>272</v>
      </c>
      <c r="AT576" s="218" t="s">
        <v>166</v>
      </c>
      <c r="AU576" s="218" t="s">
        <v>86</v>
      </c>
      <c r="AY576" s="19" t="s">
        <v>164</v>
      </c>
      <c r="BE576" s="219">
        <f>IF(N576="základní",J576,0)</f>
        <v>0</v>
      </c>
      <c r="BF576" s="219">
        <f>IF(N576="snížená",J576,0)</f>
        <v>0</v>
      </c>
      <c r="BG576" s="219">
        <f>IF(N576="zákl. přenesená",J576,0)</f>
        <v>0</v>
      </c>
      <c r="BH576" s="219">
        <f>IF(N576="sníž. přenesená",J576,0)</f>
        <v>0</v>
      </c>
      <c r="BI576" s="219">
        <f>IF(N576="nulová",J576,0)</f>
        <v>0</v>
      </c>
      <c r="BJ576" s="19" t="s">
        <v>84</v>
      </c>
      <c r="BK576" s="219">
        <f>ROUND(I576*H576,2)</f>
        <v>0</v>
      </c>
      <c r="BL576" s="19" t="s">
        <v>272</v>
      </c>
      <c r="BM576" s="218" t="s">
        <v>1056</v>
      </c>
    </row>
    <row r="577" s="2" customFormat="1">
      <c r="A577" s="41"/>
      <c r="B577" s="42"/>
      <c r="C577" s="43"/>
      <c r="D577" s="220" t="s">
        <v>173</v>
      </c>
      <c r="E577" s="43"/>
      <c r="F577" s="221" t="s">
        <v>1057</v>
      </c>
      <c r="G577" s="43"/>
      <c r="H577" s="43"/>
      <c r="I577" s="222"/>
      <c r="J577" s="43"/>
      <c r="K577" s="43"/>
      <c r="L577" s="47"/>
      <c r="M577" s="223"/>
      <c r="N577" s="224"/>
      <c r="O577" s="87"/>
      <c r="P577" s="87"/>
      <c r="Q577" s="87"/>
      <c r="R577" s="87"/>
      <c r="S577" s="87"/>
      <c r="T577" s="88"/>
      <c r="U577" s="41"/>
      <c r="V577" s="41"/>
      <c r="W577" s="41"/>
      <c r="X577" s="41"/>
      <c r="Y577" s="41"/>
      <c r="Z577" s="41"/>
      <c r="AA577" s="41"/>
      <c r="AB577" s="41"/>
      <c r="AC577" s="41"/>
      <c r="AD577" s="41"/>
      <c r="AE577" s="41"/>
      <c r="AT577" s="19" t="s">
        <v>173</v>
      </c>
      <c r="AU577" s="19" t="s">
        <v>86</v>
      </c>
    </row>
    <row r="578" s="13" customFormat="1">
      <c r="A578" s="13"/>
      <c r="B578" s="225"/>
      <c r="C578" s="226"/>
      <c r="D578" s="227" t="s">
        <v>179</v>
      </c>
      <c r="E578" s="228" t="s">
        <v>32</v>
      </c>
      <c r="F578" s="229" t="s">
        <v>1058</v>
      </c>
      <c r="G578" s="226"/>
      <c r="H578" s="230">
        <v>442.44999999999999</v>
      </c>
      <c r="I578" s="231"/>
      <c r="J578" s="226"/>
      <c r="K578" s="226"/>
      <c r="L578" s="232"/>
      <c r="M578" s="233"/>
      <c r="N578" s="234"/>
      <c r="O578" s="234"/>
      <c r="P578" s="234"/>
      <c r="Q578" s="234"/>
      <c r="R578" s="234"/>
      <c r="S578" s="234"/>
      <c r="T578" s="235"/>
      <c r="U578" s="13"/>
      <c r="V578" s="13"/>
      <c r="W578" s="13"/>
      <c r="X578" s="13"/>
      <c r="Y578" s="13"/>
      <c r="Z578" s="13"/>
      <c r="AA578" s="13"/>
      <c r="AB578" s="13"/>
      <c r="AC578" s="13"/>
      <c r="AD578" s="13"/>
      <c r="AE578" s="13"/>
      <c r="AT578" s="236" t="s">
        <v>179</v>
      </c>
      <c r="AU578" s="236" t="s">
        <v>86</v>
      </c>
      <c r="AV578" s="13" t="s">
        <v>86</v>
      </c>
      <c r="AW578" s="13" t="s">
        <v>38</v>
      </c>
      <c r="AX578" s="13" t="s">
        <v>84</v>
      </c>
      <c r="AY578" s="236" t="s">
        <v>164</v>
      </c>
    </row>
    <row r="579" s="2" customFormat="1" ht="40.8" customHeight="1">
      <c r="A579" s="41"/>
      <c r="B579" s="42"/>
      <c r="C579" s="207" t="s">
        <v>1059</v>
      </c>
      <c r="D579" s="207" t="s">
        <v>166</v>
      </c>
      <c r="E579" s="208" t="s">
        <v>1060</v>
      </c>
      <c r="F579" s="209" t="s">
        <v>1061</v>
      </c>
      <c r="G579" s="210" t="s">
        <v>345</v>
      </c>
      <c r="H579" s="211">
        <v>442.44999999999999</v>
      </c>
      <c r="I579" s="212"/>
      <c r="J579" s="213">
        <f>ROUND(I579*H579,2)</f>
        <v>0</v>
      </c>
      <c r="K579" s="209" t="s">
        <v>170</v>
      </c>
      <c r="L579" s="47"/>
      <c r="M579" s="214" t="s">
        <v>32</v>
      </c>
      <c r="N579" s="215" t="s">
        <v>47</v>
      </c>
      <c r="O579" s="87"/>
      <c r="P579" s="216">
        <f>O579*H579</f>
        <v>0</v>
      </c>
      <c r="Q579" s="216">
        <v>0.00027999999999999998</v>
      </c>
      <c r="R579" s="216">
        <f>Q579*H579</f>
        <v>0.12388599999999998</v>
      </c>
      <c r="S579" s="216">
        <v>0</v>
      </c>
      <c r="T579" s="217">
        <f>S579*H579</f>
        <v>0</v>
      </c>
      <c r="U579" s="41"/>
      <c r="V579" s="41"/>
      <c r="W579" s="41"/>
      <c r="X579" s="41"/>
      <c r="Y579" s="41"/>
      <c r="Z579" s="41"/>
      <c r="AA579" s="41"/>
      <c r="AB579" s="41"/>
      <c r="AC579" s="41"/>
      <c r="AD579" s="41"/>
      <c r="AE579" s="41"/>
      <c r="AR579" s="218" t="s">
        <v>272</v>
      </c>
      <c r="AT579" s="218" t="s">
        <v>166</v>
      </c>
      <c r="AU579" s="218" t="s">
        <v>86</v>
      </c>
      <c r="AY579" s="19" t="s">
        <v>164</v>
      </c>
      <c r="BE579" s="219">
        <f>IF(N579="základní",J579,0)</f>
        <v>0</v>
      </c>
      <c r="BF579" s="219">
        <f>IF(N579="snížená",J579,0)</f>
        <v>0</v>
      </c>
      <c r="BG579" s="219">
        <f>IF(N579="zákl. přenesená",J579,0)</f>
        <v>0</v>
      </c>
      <c r="BH579" s="219">
        <f>IF(N579="sníž. přenesená",J579,0)</f>
        <v>0</v>
      </c>
      <c r="BI579" s="219">
        <f>IF(N579="nulová",J579,0)</f>
        <v>0</v>
      </c>
      <c r="BJ579" s="19" t="s">
        <v>84</v>
      </c>
      <c r="BK579" s="219">
        <f>ROUND(I579*H579,2)</f>
        <v>0</v>
      </c>
      <c r="BL579" s="19" t="s">
        <v>272</v>
      </c>
      <c r="BM579" s="218" t="s">
        <v>1062</v>
      </c>
    </row>
    <row r="580" s="2" customFormat="1">
      <c r="A580" s="41"/>
      <c r="B580" s="42"/>
      <c r="C580" s="43"/>
      <c r="D580" s="220" t="s">
        <v>173</v>
      </c>
      <c r="E580" s="43"/>
      <c r="F580" s="221" t="s">
        <v>1063</v>
      </c>
      <c r="G580" s="43"/>
      <c r="H580" s="43"/>
      <c r="I580" s="222"/>
      <c r="J580" s="43"/>
      <c r="K580" s="43"/>
      <c r="L580" s="47"/>
      <c r="M580" s="223"/>
      <c r="N580" s="224"/>
      <c r="O580" s="87"/>
      <c r="P580" s="87"/>
      <c r="Q580" s="87"/>
      <c r="R580" s="87"/>
      <c r="S580" s="87"/>
      <c r="T580" s="88"/>
      <c r="U580" s="41"/>
      <c r="V580" s="41"/>
      <c r="W580" s="41"/>
      <c r="X580" s="41"/>
      <c r="Y580" s="41"/>
      <c r="Z580" s="41"/>
      <c r="AA580" s="41"/>
      <c r="AB580" s="41"/>
      <c r="AC580" s="41"/>
      <c r="AD580" s="41"/>
      <c r="AE580" s="41"/>
      <c r="AT580" s="19" t="s">
        <v>173</v>
      </c>
      <c r="AU580" s="19" t="s">
        <v>86</v>
      </c>
    </row>
    <row r="581" s="2" customFormat="1" ht="36" customHeight="1">
      <c r="A581" s="41"/>
      <c r="B581" s="42"/>
      <c r="C581" s="207" t="s">
        <v>1064</v>
      </c>
      <c r="D581" s="207" t="s">
        <v>166</v>
      </c>
      <c r="E581" s="208" t="s">
        <v>1065</v>
      </c>
      <c r="F581" s="209" t="s">
        <v>1066</v>
      </c>
      <c r="G581" s="210" t="s">
        <v>345</v>
      </c>
      <c r="H581" s="211">
        <v>96.950000000000003</v>
      </c>
      <c r="I581" s="212"/>
      <c r="J581" s="213">
        <f>ROUND(I581*H581,2)</f>
        <v>0</v>
      </c>
      <c r="K581" s="209" t="s">
        <v>170</v>
      </c>
      <c r="L581" s="47"/>
      <c r="M581" s="214" t="s">
        <v>32</v>
      </c>
      <c r="N581" s="215" t="s">
        <v>47</v>
      </c>
      <c r="O581" s="87"/>
      <c r="P581" s="216">
        <f>O581*H581</f>
        <v>0</v>
      </c>
      <c r="Q581" s="216">
        <v>0</v>
      </c>
      <c r="R581" s="216">
        <f>Q581*H581</f>
        <v>0</v>
      </c>
      <c r="S581" s="216">
        <v>0</v>
      </c>
      <c r="T581" s="217">
        <f>S581*H581</f>
        <v>0</v>
      </c>
      <c r="U581" s="41"/>
      <c r="V581" s="41"/>
      <c r="W581" s="41"/>
      <c r="X581" s="41"/>
      <c r="Y581" s="41"/>
      <c r="Z581" s="41"/>
      <c r="AA581" s="41"/>
      <c r="AB581" s="41"/>
      <c r="AC581" s="41"/>
      <c r="AD581" s="41"/>
      <c r="AE581" s="41"/>
      <c r="AR581" s="218" t="s">
        <v>272</v>
      </c>
      <c r="AT581" s="218" t="s">
        <v>166</v>
      </c>
      <c r="AU581" s="218" t="s">
        <v>86</v>
      </c>
      <c r="AY581" s="19" t="s">
        <v>164</v>
      </c>
      <c r="BE581" s="219">
        <f>IF(N581="základní",J581,0)</f>
        <v>0</v>
      </c>
      <c r="BF581" s="219">
        <f>IF(N581="snížená",J581,0)</f>
        <v>0</v>
      </c>
      <c r="BG581" s="219">
        <f>IF(N581="zákl. přenesená",J581,0)</f>
        <v>0</v>
      </c>
      <c r="BH581" s="219">
        <f>IF(N581="sníž. přenesená",J581,0)</f>
        <v>0</v>
      </c>
      <c r="BI581" s="219">
        <f>IF(N581="nulová",J581,0)</f>
        <v>0</v>
      </c>
      <c r="BJ581" s="19" t="s">
        <v>84</v>
      </c>
      <c r="BK581" s="219">
        <f>ROUND(I581*H581,2)</f>
        <v>0</v>
      </c>
      <c r="BL581" s="19" t="s">
        <v>272</v>
      </c>
      <c r="BM581" s="218" t="s">
        <v>1067</v>
      </c>
    </row>
    <row r="582" s="2" customFormat="1">
      <c r="A582" s="41"/>
      <c r="B582" s="42"/>
      <c r="C582" s="43"/>
      <c r="D582" s="220" t="s">
        <v>173</v>
      </c>
      <c r="E582" s="43"/>
      <c r="F582" s="221" t="s">
        <v>1068</v>
      </c>
      <c r="G582" s="43"/>
      <c r="H582" s="43"/>
      <c r="I582" s="222"/>
      <c r="J582" s="43"/>
      <c r="K582" s="43"/>
      <c r="L582" s="47"/>
      <c r="M582" s="223"/>
      <c r="N582" s="224"/>
      <c r="O582" s="87"/>
      <c r="P582" s="87"/>
      <c r="Q582" s="87"/>
      <c r="R582" s="87"/>
      <c r="S582" s="87"/>
      <c r="T582" s="88"/>
      <c r="U582" s="41"/>
      <c r="V582" s="41"/>
      <c r="W582" s="41"/>
      <c r="X582" s="41"/>
      <c r="Y582" s="41"/>
      <c r="Z582" s="41"/>
      <c r="AA582" s="41"/>
      <c r="AB582" s="41"/>
      <c r="AC582" s="41"/>
      <c r="AD582" s="41"/>
      <c r="AE582" s="41"/>
      <c r="AT582" s="19" t="s">
        <v>173</v>
      </c>
      <c r="AU582" s="19" t="s">
        <v>86</v>
      </c>
    </row>
    <row r="583" s="2" customFormat="1" ht="26.4" customHeight="1">
      <c r="A583" s="41"/>
      <c r="B583" s="42"/>
      <c r="C583" s="258" t="s">
        <v>1069</v>
      </c>
      <c r="D583" s="258" t="s">
        <v>237</v>
      </c>
      <c r="E583" s="259" t="s">
        <v>1070</v>
      </c>
      <c r="F583" s="260" t="s">
        <v>1071</v>
      </c>
      <c r="G583" s="261" t="s">
        <v>345</v>
      </c>
      <c r="H583" s="262">
        <v>96.950000000000003</v>
      </c>
      <c r="I583" s="263"/>
      <c r="J583" s="264">
        <f>ROUND(I583*H583,2)</f>
        <v>0</v>
      </c>
      <c r="K583" s="260" t="s">
        <v>170</v>
      </c>
      <c r="L583" s="265"/>
      <c r="M583" s="266" t="s">
        <v>32</v>
      </c>
      <c r="N583" s="267" t="s">
        <v>47</v>
      </c>
      <c r="O583" s="87"/>
      <c r="P583" s="216">
        <f>O583*H583</f>
        <v>0</v>
      </c>
      <c r="Q583" s="216">
        <v>0.01</v>
      </c>
      <c r="R583" s="216">
        <f>Q583*H583</f>
        <v>0.96950000000000003</v>
      </c>
      <c r="S583" s="216">
        <v>0</v>
      </c>
      <c r="T583" s="217">
        <f>S583*H583</f>
        <v>0</v>
      </c>
      <c r="U583" s="41"/>
      <c r="V583" s="41"/>
      <c r="W583" s="41"/>
      <c r="X583" s="41"/>
      <c r="Y583" s="41"/>
      <c r="Z583" s="41"/>
      <c r="AA583" s="41"/>
      <c r="AB583" s="41"/>
      <c r="AC583" s="41"/>
      <c r="AD583" s="41"/>
      <c r="AE583" s="41"/>
      <c r="AR583" s="218" t="s">
        <v>370</v>
      </c>
      <c r="AT583" s="218" t="s">
        <v>237</v>
      </c>
      <c r="AU583" s="218" t="s">
        <v>86</v>
      </c>
      <c r="AY583" s="19" t="s">
        <v>164</v>
      </c>
      <c r="BE583" s="219">
        <f>IF(N583="základní",J583,0)</f>
        <v>0</v>
      </c>
      <c r="BF583" s="219">
        <f>IF(N583="snížená",J583,0)</f>
        <v>0</v>
      </c>
      <c r="BG583" s="219">
        <f>IF(N583="zákl. přenesená",J583,0)</f>
        <v>0</v>
      </c>
      <c r="BH583" s="219">
        <f>IF(N583="sníž. přenesená",J583,0)</f>
        <v>0</v>
      </c>
      <c r="BI583" s="219">
        <f>IF(N583="nulová",J583,0)</f>
        <v>0</v>
      </c>
      <c r="BJ583" s="19" t="s">
        <v>84</v>
      </c>
      <c r="BK583" s="219">
        <f>ROUND(I583*H583,2)</f>
        <v>0</v>
      </c>
      <c r="BL583" s="19" t="s">
        <v>272</v>
      </c>
      <c r="BM583" s="218" t="s">
        <v>1072</v>
      </c>
    </row>
    <row r="584" s="2" customFormat="1" ht="24" customHeight="1">
      <c r="A584" s="41"/>
      <c r="B584" s="42"/>
      <c r="C584" s="207" t="s">
        <v>1073</v>
      </c>
      <c r="D584" s="207" t="s">
        <v>166</v>
      </c>
      <c r="E584" s="208" t="s">
        <v>1074</v>
      </c>
      <c r="F584" s="209" t="s">
        <v>1075</v>
      </c>
      <c r="G584" s="210" t="s">
        <v>335</v>
      </c>
      <c r="H584" s="211">
        <v>4</v>
      </c>
      <c r="I584" s="212"/>
      <c r="J584" s="213">
        <f>ROUND(I584*H584,2)</f>
        <v>0</v>
      </c>
      <c r="K584" s="209" t="s">
        <v>170</v>
      </c>
      <c r="L584" s="47"/>
      <c r="M584" s="214" t="s">
        <v>32</v>
      </c>
      <c r="N584" s="215" t="s">
        <v>47</v>
      </c>
      <c r="O584" s="87"/>
      <c r="P584" s="216">
        <f>O584*H584</f>
        <v>0</v>
      </c>
      <c r="Q584" s="216">
        <v>0</v>
      </c>
      <c r="R584" s="216">
        <f>Q584*H584</f>
        <v>0</v>
      </c>
      <c r="S584" s="216">
        <v>0</v>
      </c>
      <c r="T584" s="217">
        <f>S584*H584</f>
        <v>0</v>
      </c>
      <c r="U584" s="41"/>
      <c r="V584" s="41"/>
      <c r="W584" s="41"/>
      <c r="X584" s="41"/>
      <c r="Y584" s="41"/>
      <c r="Z584" s="41"/>
      <c r="AA584" s="41"/>
      <c r="AB584" s="41"/>
      <c r="AC584" s="41"/>
      <c r="AD584" s="41"/>
      <c r="AE584" s="41"/>
      <c r="AR584" s="218" t="s">
        <v>272</v>
      </c>
      <c r="AT584" s="218" t="s">
        <v>166</v>
      </c>
      <c r="AU584" s="218" t="s">
        <v>86</v>
      </c>
      <c r="AY584" s="19" t="s">
        <v>164</v>
      </c>
      <c r="BE584" s="219">
        <f>IF(N584="základní",J584,0)</f>
        <v>0</v>
      </c>
      <c r="BF584" s="219">
        <f>IF(N584="snížená",J584,0)</f>
        <v>0</v>
      </c>
      <c r="BG584" s="219">
        <f>IF(N584="zákl. přenesená",J584,0)</f>
        <v>0</v>
      </c>
      <c r="BH584" s="219">
        <f>IF(N584="sníž. přenesená",J584,0)</f>
        <v>0</v>
      </c>
      <c r="BI584" s="219">
        <f>IF(N584="nulová",J584,0)</f>
        <v>0</v>
      </c>
      <c r="BJ584" s="19" t="s">
        <v>84</v>
      </c>
      <c r="BK584" s="219">
        <f>ROUND(I584*H584,2)</f>
        <v>0</v>
      </c>
      <c r="BL584" s="19" t="s">
        <v>272</v>
      </c>
      <c r="BM584" s="218" t="s">
        <v>1076</v>
      </c>
    </row>
    <row r="585" s="2" customFormat="1">
      <c r="A585" s="41"/>
      <c r="B585" s="42"/>
      <c r="C585" s="43"/>
      <c r="D585" s="220" t="s">
        <v>173</v>
      </c>
      <c r="E585" s="43"/>
      <c r="F585" s="221" t="s">
        <v>1077</v>
      </c>
      <c r="G585" s="43"/>
      <c r="H585" s="43"/>
      <c r="I585" s="222"/>
      <c r="J585" s="43"/>
      <c r="K585" s="43"/>
      <c r="L585" s="47"/>
      <c r="M585" s="223"/>
      <c r="N585" s="224"/>
      <c r="O585" s="87"/>
      <c r="P585" s="87"/>
      <c r="Q585" s="87"/>
      <c r="R585" s="87"/>
      <c r="S585" s="87"/>
      <c r="T585" s="88"/>
      <c r="U585" s="41"/>
      <c r="V585" s="41"/>
      <c r="W585" s="41"/>
      <c r="X585" s="41"/>
      <c r="Y585" s="41"/>
      <c r="Z585" s="41"/>
      <c r="AA585" s="41"/>
      <c r="AB585" s="41"/>
      <c r="AC585" s="41"/>
      <c r="AD585" s="41"/>
      <c r="AE585" s="41"/>
      <c r="AT585" s="19" t="s">
        <v>173</v>
      </c>
      <c r="AU585" s="19" t="s">
        <v>86</v>
      </c>
    </row>
    <row r="586" s="2" customFormat="1" ht="24" customHeight="1">
      <c r="A586" s="41"/>
      <c r="B586" s="42"/>
      <c r="C586" s="258" t="s">
        <v>1078</v>
      </c>
      <c r="D586" s="258" t="s">
        <v>237</v>
      </c>
      <c r="E586" s="259" t="s">
        <v>1079</v>
      </c>
      <c r="F586" s="260" t="s">
        <v>1080</v>
      </c>
      <c r="G586" s="261" t="s">
        <v>169</v>
      </c>
      <c r="H586" s="262">
        <v>4</v>
      </c>
      <c r="I586" s="263"/>
      <c r="J586" s="264">
        <f>ROUND(I586*H586,2)</f>
        <v>0</v>
      </c>
      <c r="K586" s="260" t="s">
        <v>170</v>
      </c>
      <c r="L586" s="265"/>
      <c r="M586" s="266" t="s">
        <v>32</v>
      </c>
      <c r="N586" s="267" t="s">
        <v>47</v>
      </c>
      <c r="O586" s="87"/>
      <c r="P586" s="216">
        <f>O586*H586</f>
        <v>0</v>
      </c>
      <c r="Q586" s="216">
        <v>0.016629999999999999</v>
      </c>
      <c r="R586" s="216">
        <f>Q586*H586</f>
        <v>0.066519999999999996</v>
      </c>
      <c r="S586" s="216">
        <v>0</v>
      </c>
      <c r="T586" s="217">
        <f>S586*H586</f>
        <v>0</v>
      </c>
      <c r="U586" s="41"/>
      <c r="V586" s="41"/>
      <c r="W586" s="41"/>
      <c r="X586" s="41"/>
      <c r="Y586" s="41"/>
      <c r="Z586" s="41"/>
      <c r="AA586" s="41"/>
      <c r="AB586" s="41"/>
      <c r="AC586" s="41"/>
      <c r="AD586" s="41"/>
      <c r="AE586" s="41"/>
      <c r="AR586" s="218" t="s">
        <v>370</v>
      </c>
      <c r="AT586" s="218" t="s">
        <v>237</v>
      </c>
      <c r="AU586" s="218" t="s">
        <v>86</v>
      </c>
      <c r="AY586" s="19" t="s">
        <v>164</v>
      </c>
      <c r="BE586" s="219">
        <f>IF(N586="základní",J586,0)</f>
        <v>0</v>
      </c>
      <c r="BF586" s="219">
        <f>IF(N586="snížená",J586,0)</f>
        <v>0</v>
      </c>
      <c r="BG586" s="219">
        <f>IF(N586="zákl. přenesená",J586,0)</f>
        <v>0</v>
      </c>
      <c r="BH586" s="219">
        <f>IF(N586="sníž. přenesená",J586,0)</f>
        <v>0</v>
      </c>
      <c r="BI586" s="219">
        <f>IF(N586="nulová",J586,0)</f>
        <v>0</v>
      </c>
      <c r="BJ586" s="19" t="s">
        <v>84</v>
      </c>
      <c r="BK586" s="219">
        <f>ROUND(I586*H586,2)</f>
        <v>0</v>
      </c>
      <c r="BL586" s="19" t="s">
        <v>272</v>
      </c>
      <c r="BM586" s="218" t="s">
        <v>1081</v>
      </c>
    </row>
    <row r="587" s="2" customFormat="1" ht="16.5" customHeight="1">
      <c r="A587" s="41"/>
      <c r="B587" s="42"/>
      <c r="C587" s="207" t="s">
        <v>1082</v>
      </c>
      <c r="D587" s="207" t="s">
        <v>166</v>
      </c>
      <c r="E587" s="208" t="s">
        <v>1083</v>
      </c>
      <c r="F587" s="209" t="s">
        <v>1084</v>
      </c>
      <c r="G587" s="210" t="s">
        <v>335</v>
      </c>
      <c r="H587" s="211">
        <v>4</v>
      </c>
      <c r="I587" s="212"/>
      <c r="J587" s="213">
        <f>ROUND(I587*H587,2)</f>
        <v>0</v>
      </c>
      <c r="K587" s="209" t="s">
        <v>170</v>
      </c>
      <c r="L587" s="47"/>
      <c r="M587" s="214" t="s">
        <v>32</v>
      </c>
      <c r="N587" s="215" t="s">
        <v>47</v>
      </c>
      <c r="O587" s="87"/>
      <c r="P587" s="216">
        <f>O587*H587</f>
        <v>0</v>
      </c>
      <c r="Q587" s="216">
        <v>0</v>
      </c>
      <c r="R587" s="216">
        <f>Q587*H587</f>
        <v>0</v>
      </c>
      <c r="S587" s="216">
        <v>0</v>
      </c>
      <c r="T587" s="217">
        <f>S587*H587</f>
        <v>0</v>
      </c>
      <c r="U587" s="41"/>
      <c r="V587" s="41"/>
      <c r="W587" s="41"/>
      <c r="X587" s="41"/>
      <c r="Y587" s="41"/>
      <c r="Z587" s="41"/>
      <c r="AA587" s="41"/>
      <c r="AB587" s="41"/>
      <c r="AC587" s="41"/>
      <c r="AD587" s="41"/>
      <c r="AE587" s="41"/>
      <c r="AR587" s="218" t="s">
        <v>272</v>
      </c>
      <c r="AT587" s="218" t="s">
        <v>166</v>
      </c>
      <c r="AU587" s="218" t="s">
        <v>86</v>
      </c>
      <c r="AY587" s="19" t="s">
        <v>164</v>
      </c>
      <c r="BE587" s="219">
        <f>IF(N587="základní",J587,0)</f>
        <v>0</v>
      </c>
      <c r="BF587" s="219">
        <f>IF(N587="snížená",J587,0)</f>
        <v>0</v>
      </c>
      <c r="BG587" s="219">
        <f>IF(N587="zákl. přenesená",J587,0)</f>
        <v>0</v>
      </c>
      <c r="BH587" s="219">
        <f>IF(N587="sníž. přenesená",J587,0)</f>
        <v>0</v>
      </c>
      <c r="BI587" s="219">
        <f>IF(N587="nulová",J587,0)</f>
        <v>0</v>
      </c>
      <c r="BJ587" s="19" t="s">
        <v>84</v>
      </c>
      <c r="BK587" s="219">
        <f>ROUND(I587*H587,2)</f>
        <v>0</v>
      </c>
      <c r="BL587" s="19" t="s">
        <v>272</v>
      </c>
      <c r="BM587" s="218" t="s">
        <v>1085</v>
      </c>
    </row>
    <row r="588" s="2" customFormat="1">
      <c r="A588" s="41"/>
      <c r="B588" s="42"/>
      <c r="C588" s="43"/>
      <c r="D588" s="220" t="s">
        <v>173</v>
      </c>
      <c r="E588" s="43"/>
      <c r="F588" s="221" t="s">
        <v>1086</v>
      </c>
      <c r="G588" s="43"/>
      <c r="H588" s="43"/>
      <c r="I588" s="222"/>
      <c r="J588" s="43"/>
      <c r="K588" s="43"/>
      <c r="L588" s="47"/>
      <c r="M588" s="223"/>
      <c r="N588" s="224"/>
      <c r="O588" s="87"/>
      <c r="P588" s="87"/>
      <c r="Q588" s="87"/>
      <c r="R588" s="87"/>
      <c r="S588" s="87"/>
      <c r="T588" s="88"/>
      <c r="U588" s="41"/>
      <c r="V588" s="41"/>
      <c r="W588" s="41"/>
      <c r="X588" s="41"/>
      <c r="Y588" s="41"/>
      <c r="Z588" s="41"/>
      <c r="AA588" s="41"/>
      <c r="AB588" s="41"/>
      <c r="AC588" s="41"/>
      <c r="AD588" s="41"/>
      <c r="AE588" s="41"/>
      <c r="AT588" s="19" t="s">
        <v>173</v>
      </c>
      <c r="AU588" s="19" t="s">
        <v>86</v>
      </c>
    </row>
    <row r="589" s="2" customFormat="1" ht="24" customHeight="1">
      <c r="A589" s="41"/>
      <c r="B589" s="42"/>
      <c r="C589" s="258" t="s">
        <v>1087</v>
      </c>
      <c r="D589" s="258" t="s">
        <v>237</v>
      </c>
      <c r="E589" s="259" t="s">
        <v>1079</v>
      </c>
      <c r="F589" s="260" t="s">
        <v>1080</v>
      </c>
      <c r="G589" s="261" t="s">
        <v>169</v>
      </c>
      <c r="H589" s="262">
        <v>4</v>
      </c>
      <c r="I589" s="263"/>
      <c r="J589" s="264">
        <f>ROUND(I589*H589,2)</f>
        <v>0</v>
      </c>
      <c r="K589" s="260" t="s">
        <v>170</v>
      </c>
      <c r="L589" s="265"/>
      <c r="M589" s="266" t="s">
        <v>32</v>
      </c>
      <c r="N589" s="267" t="s">
        <v>47</v>
      </c>
      <c r="O589" s="87"/>
      <c r="P589" s="216">
        <f>O589*H589</f>
        <v>0</v>
      </c>
      <c r="Q589" s="216">
        <v>0.016629999999999999</v>
      </c>
      <c r="R589" s="216">
        <f>Q589*H589</f>
        <v>0.066519999999999996</v>
      </c>
      <c r="S589" s="216">
        <v>0</v>
      </c>
      <c r="T589" s="217">
        <f>S589*H589</f>
        <v>0</v>
      </c>
      <c r="U589" s="41"/>
      <c r="V589" s="41"/>
      <c r="W589" s="41"/>
      <c r="X589" s="41"/>
      <c r="Y589" s="41"/>
      <c r="Z589" s="41"/>
      <c r="AA589" s="41"/>
      <c r="AB589" s="41"/>
      <c r="AC589" s="41"/>
      <c r="AD589" s="41"/>
      <c r="AE589" s="41"/>
      <c r="AR589" s="218" t="s">
        <v>370</v>
      </c>
      <c r="AT589" s="218" t="s">
        <v>237</v>
      </c>
      <c r="AU589" s="218" t="s">
        <v>86</v>
      </c>
      <c r="AY589" s="19" t="s">
        <v>164</v>
      </c>
      <c r="BE589" s="219">
        <f>IF(N589="základní",J589,0)</f>
        <v>0</v>
      </c>
      <c r="BF589" s="219">
        <f>IF(N589="snížená",J589,0)</f>
        <v>0</v>
      </c>
      <c r="BG589" s="219">
        <f>IF(N589="zákl. přenesená",J589,0)</f>
        <v>0</v>
      </c>
      <c r="BH589" s="219">
        <f>IF(N589="sníž. přenesená",J589,0)</f>
        <v>0</v>
      </c>
      <c r="BI589" s="219">
        <f>IF(N589="nulová",J589,0)</f>
        <v>0</v>
      </c>
      <c r="BJ589" s="19" t="s">
        <v>84</v>
      </c>
      <c r="BK589" s="219">
        <f>ROUND(I589*H589,2)</f>
        <v>0</v>
      </c>
      <c r="BL589" s="19" t="s">
        <v>272</v>
      </c>
      <c r="BM589" s="218" t="s">
        <v>1088</v>
      </c>
    </row>
    <row r="590" s="2" customFormat="1" ht="16.5" customHeight="1">
      <c r="A590" s="41"/>
      <c r="B590" s="42"/>
      <c r="C590" s="207" t="s">
        <v>1089</v>
      </c>
      <c r="D590" s="207" t="s">
        <v>166</v>
      </c>
      <c r="E590" s="208" t="s">
        <v>1090</v>
      </c>
      <c r="F590" s="209" t="s">
        <v>1091</v>
      </c>
      <c r="G590" s="210" t="s">
        <v>335</v>
      </c>
      <c r="H590" s="211">
        <v>4</v>
      </c>
      <c r="I590" s="212"/>
      <c r="J590" s="213">
        <f>ROUND(I590*H590,2)</f>
        <v>0</v>
      </c>
      <c r="K590" s="209" t="s">
        <v>170</v>
      </c>
      <c r="L590" s="47"/>
      <c r="M590" s="214" t="s">
        <v>32</v>
      </c>
      <c r="N590" s="215" t="s">
        <v>47</v>
      </c>
      <c r="O590" s="87"/>
      <c r="P590" s="216">
        <f>O590*H590</f>
        <v>0</v>
      </c>
      <c r="Q590" s="216">
        <v>0</v>
      </c>
      <c r="R590" s="216">
        <f>Q590*H590</f>
        <v>0</v>
      </c>
      <c r="S590" s="216">
        <v>0</v>
      </c>
      <c r="T590" s="217">
        <f>S590*H590</f>
        <v>0</v>
      </c>
      <c r="U590" s="41"/>
      <c r="V590" s="41"/>
      <c r="W590" s="41"/>
      <c r="X590" s="41"/>
      <c r="Y590" s="41"/>
      <c r="Z590" s="41"/>
      <c r="AA590" s="41"/>
      <c r="AB590" s="41"/>
      <c r="AC590" s="41"/>
      <c r="AD590" s="41"/>
      <c r="AE590" s="41"/>
      <c r="AR590" s="218" t="s">
        <v>272</v>
      </c>
      <c r="AT590" s="218" t="s">
        <v>166</v>
      </c>
      <c r="AU590" s="218" t="s">
        <v>86</v>
      </c>
      <c r="AY590" s="19" t="s">
        <v>164</v>
      </c>
      <c r="BE590" s="219">
        <f>IF(N590="základní",J590,0)</f>
        <v>0</v>
      </c>
      <c r="BF590" s="219">
        <f>IF(N590="snížená",J590,0)</f>
        <v>0</v>
      </c>
      <c r="BG590" s="219">
        <f>IF(N590="zákl. přenesená",J590,0)</f>
        <v>0</v>
      </c>
      <c r="BH590" s="219">
        <f>IF(N590="sníž. přenesená",J590,0)</f>
        <v>0</v>
      </c>
      <c r="BI590" s="219">
        <f>IF(N590="nulová",J590,0)</f>
        <v>0</v>
      </c>
      <c r="BJ590" s="19" t="s">
        <v>84</v>
      </c>
      <c r="BK590" s="219">
        <f>ROUND(I590*H590,2)</f>
        <v>0</v>
      </c>
      <c r="BL590" s="19" t="s">
        <v>272</v>
      </c>
      <c r="BM590" s="218" t="s">
        <v>1092</v>
      </c>
    </row>
    <row r="591" s="2" customFormat="1">
      <c r="A591" s="41"/>
      <c r="B591" s="42"/>
      <c r="C591" s="43"/>
      <c r="D591" s="220" t="s">
        <v>173</v>
      </c>
      <c r="E591" s="43"/>
      <c r="F591" s="221" t="s">
        <v>1093</v>
      </c>
      <c r="G591" s="43"/>
      <c r="H591" s="43"/>
      <c r="I591" s="222"/>
      <c r="J591" s="43"/>
      <c r="K591" s="43"/>
      <c r="L591" s="47"/>
      <c r="M591" s="223"/>
      <c r="N591" s="224"/>
      <c r="O591" s="87"/>
      <c r="P591" s="87"/>
      <c r="Q591" s="87"/>
      <c r="R591" s="87"/>
      <c r="S591" s="87"/>
      <c r="T591" s="88"/>
      <c r="U591" s="41"/>
      <c r="V591" s="41"/>
      <c r="W591" s="41"/>
      <c r="X591" s="41"/>
      <c r="Y591" s="41"/>
      <c r="Z591" s="41"/>
      <c r="AA591" s="41"/>
      <c r="AB591" s="41"/>
      <c r="AC591" s="41"/>
      <c r="AD591" s="41"/>
      <c r="AE591" s="41"/>
      <c r="AT591" s="19" t="s">
        <v>173</v>
      </c>
      <c r="AU591" s="19" t="s">
        <v>86</v>
      </c>
    </row>
    <row r="592" s="2" customFormat="1" ht="26.4" customHeight="1">
      <c r="A592" s="41"/>
      <c r="B592" s="42"/>
      <c r="C592" s="258" t="s">
        <v>1094</v>
      </c>
      <c r="D592" s="258" t="s">
        <v>237</v>
      </c>
      <c r="E592" s="259" t="s">
        <v>1095</v>
      </c>
      <c r="F592" s="260" t="s">
        <v>1096</v>
      </c>
      <c r="G592" s="261" t="s">
        <v>169</v>
      </c>
      <c r="H592" s="262">
        <v>4</v>
      </c>
      <c r="I592" s="263"/>
      <c r="J592" s="264">
        <f>ROUND(I592*H592,2)</f>
        <v>0</v>
      </c>
      <c r="K592" s="260" t="s">
        <v>32</v>
      </c>
      <c r="L592" s="265"/>
      <c r="M592" s="266" t="s">
        <v>32</v>
      </c>
      <c r="N592" s="267" t="s">
        <v>47</v>
      </c>
      <c r="O592" s="87"/>
      <c r="P592" s="216">
        <f>O592*H592</f>
        <v>0</v>
      </c>
      <c r="Q592" s="216">
        <v>0.016629999999999999</v>
      </c>
      <c r="R592" s="216">
        <f>Q592*H592</f>
        <v>0.066519999999999996</v>
      </c>
      <c r="S592" s="216">
        <v>0</v>
      </c>
      <c r="T592" s="217">
        <f>S592*H592</f>
        <v>0</v>
      </c>
      <c r="U592" s="41"/>
      <c r="V592" s="41"/>
      <c r="W592" s="41"/>
      <c r="X592" s="41"/>
      <c r="Y592" s="41"/>
      <c r="Z592" s="41"/>
      <c r="AA592" s="41"/>
      <c r="AB592" s="41"/>
      <c r="AC592" s="41"/>
      <c r="AD592" s="41"/>
      <c r="AE592" s="41"/>
      <c r="AR592" s="218" t="s">
        <v>370</v>
      </c>
      <c r="AT592" s="218" t="s">
        <v>237</v>
      </c>
      <c r="AU592" s="218" t="s">
        <v>86</v>
      </c>
      <c r="AY592" s="19" t="s">
        <v>164</v>
      </c>
      <c r="BE592" s="219">
        <f>IF(N592="základní",J592,0)</f>
        <v>0</v>
      </c>
      <c r="BF592" s="219">
        <f>IF(N592="snížená",J592,0)</f>
        <v>0</v>
      </c>
      <c r="BG592" s="219">
        <f>IF(N592="zákl. přenesená",J592,0)</f>
        <v>0</v>
      </c>
      <c r="BH592" s="219">
        <f>IF(N592="sníž. přenesená",J592,0)</f>
        <v>0</v>
      </c>
      <c r="BI592" s="219">
        <f>IF(N592="nulová",J592,0)</f>
        <v>0</v>
      </c>
      <c r="BJ592" s="19" t="s">
        <v>84</v>
      </c>
      <c r="BK592" s="219">
        <f>ROUND(I592*H592,2)</f>
        <v>0</v>
      </c>
      <c r="BL592" s="19" t="s">
        <v>272</v>
      </c>
      <c r="BM592" s="218" t="s">
        <v>1097</v>
      </c>
    </row>
    <row r="593" s="2" customFormat="1" ht="55.2" customHeight="1">
      <c r="A593" s="41"/>
      <c r="B593" s="42"/>
      <c r="C593" s="207" t="s">
        <v>1098</v>
      </c>
      <c r="D593" s="207" t="s">
        <v>166</v>
      </c>
      <c r="E593" s="208" t="s">
        <v>1099</v>
      </c>
      <c r="F593" s="209" t="s">
        <v>1100</v>
      </c>
      <c r="G593" s="210" t="s">
        <v>221</v>
      </c>
      <c r="H593" s="211">
        <v>4.8250000000000002</v>
      </c>
      <c r="I593" s="212"/>
      <c r="J593" s="213">
        <f>ROUND(I593*H593,2)</f>
        <v>0</v>
      </c>
      <c r="K593" s="209" t="s">
        <v>170</v>
      </c>
      <c r="L593" s="47"/>
      <c r="M593" s="214" t="s">
        <v>32</v>
      </c>
      <c r="N593" s="215" t="s">
        <v>47</v>
      </c>
      <c r="O593" s="87"/>
      <c r="P593" s="216">
        <f>O593*H593</f>
        <v>0</v>
      </c>
      <c r="Q593" s="216">
        <v>0</v>
      </c>
      <c r="R593" s="216">
        <f>Q593*H593</f>
        <v>0</v>
      </c>
      <c r="S593" s="216">
        <v>0</v>
      </c>
      <c r="T593" s="217">
        <f>S593*H593</f>
        <v>0</v>
      </c>
      <c r="U593" s="41"/>
      <c r="V593" s="41"/>
      <c r="W593" s="41"/>
      <c r="X593" s="41"/>
      <c r="Y593" s="41"/>
      <c r="Z593" s="41"/>
      <c r="AA593" s="41"/>
      <c r="AB593" s="41"/>
      <c r="AC593" s="41"/>
      <c r="AD593" s="41"/>
      <c r="AE593" s="41"/>
      <c r="AR593" s="218" t="s">
        <v>272</v>
      </c>
      <c r="AT593" s="218" t="s">
        <v>166</v>
      </c>
      <c r="AU593" s="218" t="s">
        <v>86</v>
      </c>
      <c r="AY593" s="19" t="s">
        <v>164</v>
      </c>
      <c r="BE593" s="219">
        <f>IF(N593="základní",J593,0)</f>
        <v>0</v>
      </c>
      <c r="BF593" s="219">
        <f>IF(N593="snížená",J593,0)</f>
        <v>0</v>
      </c>
      <c r="BG593" s="219">
        <f>IF(N593="zákl. přenesená",J593,0)</f>
        <v>0</v>
      </c>
      <c r="BH593" s="219">
        <f>IF(N593="sníž. přenesená",J593,0)</f>
        <v>0</v>
      </c>
      <c r="BI593" s="219">
        <f>IF(N593="nulová",J593,0)</f>
        <v>0</v>
      </c>
      <c r="BJ593" s="19" t="s">
        <v>84</v>
      </c>
      <c r="BK593" s="219">
        <f>ROUND(I593*H593,2)</f>
        <v>0</v>
      </c>
      <c r="BL593" s="19" t="s">
        <v>272</v>
      </c>
      <c r="BM593" s="218" t="s">
        <v>1101</v>
      </c>
    </row>
    <row r="594" s="2" customFormat="1">
      <c r="A594" s="41"/>
      <c r="B594" s="42"/>
      <c r="C594" s="43"/>
      <c r="D594" s="220" t="s">
        <v>173</v>
      </c>
      <c r="E594" s="43"/>
      <c r="F594" s="221" t="s">
        <v>1102</v>
      </c>
      <c r="G594" s="43"/>
      <c r="H594" s="43"/>
      <c r="I594" s="222"/>
      <c r="J594" s="43"/>
      <c r="K594" s="43"/>
      <c r="L594" s="47"/>
      <c r="M594" s="223"/>
      <c r="N594" s="224"/>
      <c r="O594" s="87"/>
      <c r="P594" s="87"/>
      <c r="Q594" s="87"/>
      <c r="R594" s="87"/>
      <c r="S594" s="87"/>
      <c r="T594" s="88"/>
      <c r="U594" s="41"/>
      <c r="V594" s="41"/>
      <c r="W594" s="41"/>
      <c r="X594" s="41"/>
      <c r="Y594" s="41"/>
      <c r="Z594" s="41"/>
      <c r="AA594" s="41"/>
      <c r="AB594" s="41"/>
      <c r="AC594" s="41"/>
      <c r="AD594" s="41"/>
      <c r="AE594" s="41"/>
      <c r="AT594" s="19" t="s">
        <v>173</v>
      </c>
      <c r="AU594" s="19" t="s">
        <v>86</v>
      </c>
    </row>
    <row r="595" s="12" customFormat="1" ht="22.8" customHeight="1">
      <c r="A595" s="12"/>
      <c r="B595" s="191"/>
      <c r="C595" s="192"/>
      <c r="D595" s="193" t="s">
        <v>75</v>
      </c>
      <c r="E595" s="205" t="s">
        <v>1103</v>
      </c>
      <c r="F595" s="205" t="s">
        <v>1104</v>
      </c>
      <c r="G595" s="192"/>
      <c r="H595" s="192"/>
      <c r="I595" s="195"/>
      <c r="J595" s="206">
        <f>BK595</f>
        <v>0</v>
      </c>
      <c r="K595" s="192"/>
      <c r="L595" s="197"/>
      <c r="M595" s="198"/>
      <c r="N595" s="199"/>
      <c r="O595" s="199"/>
      <c r="P595" s="200">
        <f>SUM(P596:P642)</f>
        <v>0</v>
      </c>
      <c r="Q595" s="199"/>
      <c r="R595" s="200">
        <f>SUM(R596:R642)</f>
        <v>1.24967494</v>
      </c>
      <c r="S595" s="199"/>
      <c r="T595" s="201">
        <f>SUM(T596:T642)</f>
        <v>0.83100000000000007</v>
      </c>
      <c r="U595" s="12"/>
      <c r="V595" s="12"/>
      <c r="W595" s="12"/>
      <c r="X595" s="12"/>
      <c r="Y595" s="12"/>
      <c r="Z595" s="12"/>
      <c r="AA595" s="12"/>
      <c r="AB595" s="12"/>
      <c r="AC595" s="12"/>
      <c r="AD595" s="12"/>
      <c r="AE595" s="12"/>
      <c r="AR595" s="202" t="s">
        <v>86</v>
      </c>
      <c r="AT595" s="203" t="s">
        <v>75</v>
      </c>
      <c r="AU595" s="203" t="s">
        <v>84</v>
      </c>
      <c r="AY595" s="202" t="s">
        <v>164</v>
      </c>
      <c r="BK595" s="204">
        <f>SUM(BK596:BK642)</f>
        <v>0</v>
      </c>
    </row>
    <row r="596" s="2" customFormat="1" ht="36" customHeight="1">
      <c r="A596" s="41"/>
      <c r="B596" s="42"/>
      <c r="C596" s="207" t="s">
        <v>1105</v>
      </c>
      <c r="D596" s="207" t="s">
        <v>166</v>
      </c>
      <c r="E596" s="208" t="s">
        <v>1106</v>
      </c>
      <c r="F596" s="209" t="s">
        <v>1107</v>
      </c>
      <c r="G596" s="210" t="s">
        <v>345</v>
      </c>
      <c r="H596" s="211">
        <v>3</v>
      </c>
      <c r="I596" s="212"/>
      <c r="J596" s="213">
        <f>ROUND(I596*H596,2)</f>
        <v>0</v>
      </c>
      <c r="K596" s="209" t="s">
        <v>170</v>
      </c>
      <c r="L596" s="47"/>
      <c r="M596" s="214" t="s">
        <v>32</v>
      </c>
      <c r="N596" s="215" t="s">
        <v>47</v>
      </c>
      <c r="O596" s="87"/>
      <c r="P596" s="216">
        <f>O596*H596</f>
        <v>0</v>
      </c>
      <c r="Q596" s="216">
        <v>6.0000000000000002E-05</v>
      </c>
      <c r="R596" s="216">
        <f>Q596*H596</f>
        <v>0.00018000000000000001</v>
      </c>
      <c r="S596" s="216">
        <v>0</v>
      </c>
      <c r="T596" s="217">
        <f>S596*H596</f>
        <v>0</v>
      </c>
      <c r="U596" s="41"/>
      <c r="V596" s="41"/>
      <c r="W596" s="41"/>
      <c r="X596" s="41"/>
      <c r="Y596" s="41"/>
      <c r="Z596" s="41"/>
      <c r="AA596" s="41"/>
      <c r="AB596" s="41"/>
      <c r="AC596" s="41"/>
      <c r="AD596" s="41"/>
      <c r="AE596" s="41"/>
      <c r="AR596" s="218" t="s">
        <v>272</v>
      </c>
      <c r="AT596" s="218" t="s">
        <v>166</v>
      </c>
      <c r="AU596" s="218" t="s">
        <v>86</v>
      </c>
      <c r="AY596" s="19" t="s">
        <v>164</v>
      </c>
      <c r="BE596" s="219">
        <f>IF(N596="základní",J596,0)</f>
        <v>0</v>
      </c>
      <c r="BF596" s="219">
        <f>IF(N596="snížená",J596,0)</f>
        <v>0</v>
      </c>
      <c r="BG596" s="219">
        <f>IF(N596="zákl. přenesená",J596,0)</f>
        <v>0</v>
      </c>
      <c r="BH596" s="219">
        <f>IF(N596="sníž. přenesená",J596,0)</f>
        <v>0</v>
      </c>
      <c r="BI596" s="219">
        <f>IF(N596="nulová",J596,0)</f>
        <v>0</v>
      </c>
      <c r="BJ596" s="19" t="s">
        <v>84</v>
      </c>
      <c r="BK596" s="219">
        <f>ROUND(I596*H596,2)</f>
        <v>0</v>
      </c>
      <c r="BL596" s="19" t="s">
        <v>272</v>
      </c>
      <c r="BM596" s="218" t="s">
        <v>1108</v>
      </c>
    </row>
    <row r="597" s="2" customFormat="1">
      <c r="A597" s="41"/>
      <c r="B597" s="42"/>
      <c r="C597" s="43"/>
      <c r="D597" s="220" t="s">
        <v>173</v>
      </c>
      <c r="E597" s="43"/>
      <c r="F597" s="221" t="s">
        <v>1109</v>
      </c>
      <c r="G597" s="43"/>
      <c r="H597" s="43"/>
      <c r="I597" s="222"/>
      <c r="J597" s="43"/>
      <c r="K597" s="43"/>
      <c r="L597" s="47"/>
      <c r="M597" s="223"/>
      <c r="N597" s="224"/>
      <c r="O597" s="87"/>
      <c r="P597" s="87"/>
      <c r="Q597" s="87"/>
      <c r="R597" s="87"/>
      <c r="S597" s="87"/>
      <c r="T597" s="88"/>
      <c r="U597" s="41"/>
      <c r="V597" s="41"/>
      <c r="W597" s="41"/>
      <c r="X597" s="41"/>
      <c r="Y597" s="41"/>
      <c r="Z597" s="41"/>
      <c r="AA597" s="41"/>
      <c r="AB597" s="41"/>
      <c r="AC597" s="41"/>
      <c r="AD597" s="41"/>
      <c r="AE597" s="41"/>
      <c r="AT597" s="19" t="s">
        <v>173</v>
      </c>
      <c r="AU597" s="19" t="s">
        <v>86</v>
      </c>
    </row>
    <row r="598" s="2" customFormat="1" ht="16.5" customHeight="1">
      <c r="A598" s="41"/>
      <c r="B598" s="42"/>
      <c r="C598" s="258" t="s">
        <v>1110</v>
      </c>
      <c r="D598" s="258" t="s">
        <v>237</v>
      </c>
      <c r="E598" s="259" t="s">
        <v>1111</v>
      </c>
      <c r="F598" s="260" t="s">
        <v>1112</v>
      </c>
      <c r="G598" s="261" t="s">
        <v>335</v>
      </c>
      <c r="H598" s="262">
        <v>4</v>
      </c>
      <c r="I598" s="263"/>
      <c r="J598" s="264">
        <f>ROUND(I598*H598,2)</f>
        <v>0</v>
      </c>
      <c r="K598" s="260" t="s">
        <v>170</v>
      </c>
      <c r="L598" s="265"/>
      <c r="M598" s="266" t="s">
        <v>32</v>
      </c>
      <c r="N598" s="267" t="s">
        <v>47</v>
      </c>
      <c r="O598" s="87"/>
      <c r="P598" s="216">
        <f>O598*H598</f>
        <v>0</v>
      </c>
      <c r="Q598" s="216">
        <v>0</v>
      </c>
      <c r="R598" s="216">
        <f>Q598*H598</f>
        <v>0</v>
      </c>
      <c r="S598" s="216">
        <v>0</v>
      </c>
      <c r="T598" s="217">
        <f>S598*H598</f>
        <v>0</v>
      </c>
      <c r="U598" s="41"/>
      <c r="V598" s="41"/>
      <c r="W598" s="41"/>
      <c r="X598" s="41"/>
      <c r="Y598" s="41"/>
      <c r="Z598" s="41"/>
      <c r="AA598" s="41"/>
      <c r="AB598" s="41"/>
      <c r="AC598" s="41"/>
      <c r="AD598" s="41"/>
      <c r="AE598" s="41"/>
      <c r="AR598" s="218" t="s">
        <v>370</v>
      </c>
      <c r="AT598" s="218" t="s">
        <v>237</v>
      </c>
      <c r="AU598" s="218" t="s">
        <v>86</v>
      </c>
      <c r="AY598" s="19" t="s">
        <v>164</v>
      </c>
      <c r="BE598" s="219">
        <f>IF(N598="základní",J598,0)</f>
        <v>0</v>
      </c>
      <c r="BF598" s="219">
        <f>IF(N598="snížená",J598,0)</f>
        <v>0</v>
      </c>
      <c r="BG598" s="219">
        <f>IF(N598="zákl. přenesená",J598,0)</f>
        <v>0</v>
      </c>
      <c r="BH598" s="219">
        <f>IF(N598="sníž. přenesená",J598,0)</f>
        <v>0</v>
      </c>
      <c r="BI598" s="219">
        <f>IF(N598="nulová",J598,0)</f>
        <v>0</v>
      </c>
      <c r="BJ598" s="19" t="s">
        <v>84</v>
      </c>
      <c r="BK598" s="219">
        <f>ROUND(I598*H598,2)</f>
        <v>0</v>
      </c>
      <c r="BL598" s="19" t="s">
        <v>272</v>
      </c>
      <c r="BM598" s="218" t="s">
        <v>1113</v>
      </c>
    </row>
    <row r="599" s="2" customFormat="1" ht="16.5" customHeight="1">
      <c r="A599" s="41"/>
      <c r="B599" s="42"/>
      <c r="C599" s="258" t="s">
        <v>1114</v>
      </c>
      <c r="D599" s="258" t="s">
        <v>237</v>
      </c>
      <c r="E599" s="259" t="s">
        <v>1115</v>
      </c>
      <c r="F599" s="260" t="s">
        <v>1116</v>
      </c>
      <c r="G599" s="261" t="s">
        <v>345</v>
      </c>
      <c r="H599" s="262">
        <v>3</v>
      </c>
      <c r="I599" s="263"/>
      <c r="J599" s="264">
        <f>ROUND(I599*H599,2)</f>
        <v>0</v>
      </c>
      <c r="K599" s="260" t="s">
        <v>32</v>
      </c>
      <c r="L599" s="265"/>
      <c r="M599" s="266" t="s">
        <v>32</v>
      </c>
      <c r="N599" s="267" t="s">
        <v>47</v>
      </c>
      <c r="O599" s="87"/>
      <c r="P599" s="216">
        <f>O599*H599</f>
        <v>0</v>
      </c>
      <c r="Q599" s="216">
        <v>0</v>
      </c>
      <c r="R599" s="216">
        <f>Q599*H599</f>
        <v>0</v>
      </c>
      <c r="S599" s="216">
        <v>0</v>
      </c>
      <c r="T599" s="217">
        <f>S599*H599</f>
        <v>0</v>
      </c>
      <c r="U599" s="41"/>
      <c r="V599" s="41"/>
      <c r="W599" s="41"/>
      <c r="X599" s="41"/>
      <c r="Y599" s="41"/>
      <c r="Z599" s="41"/>
      <c r="AA599" s="41"/>
      <c r="AB599" s="41"/>
      <c r="AC599" s="41"/>
      <c r="AD599" s="41"/>
      <c r="AE599" s="41"/>
      <c r="AR599" s="218" t="s">
        <v>370</v>
      </c>
      <c r="AT599" s="218" t="s">
        <v>237</v>
      </c>
      <c r="AU599" s="218" t="s">
        <v>86</v>
      </c>
      <c r="AY599" s="19" t="s">
        <v>164</v>
      </c>
      <c r="BE599" s="219">
        <f>IF(N599="základní",J599,0)</f>
        <v>0</v>
      </c>
      <c r="BF599" s="219">
        <f>IF(N599="snížená",J599,0)</f>
        <v>0</v>
      </c>
      <c r="BG599" s="219">
        <f>IF(N599="zákl. přenesená",J599,0)</f>
        <v>0</v>
      </c>
      <c r="BH599" s="219">
        <f>IF(N599="sníž. přenesená",J599,0)</f>
        <v>0</v>
      </c>
      <c r="BI599" s="219">
        <f>IF(N599="nulová",J599,0)</f>
        <v>0</v>
      </c>
      <c r="BJ599" s="19" t="s">
        <v>84</v>
      </c>
      <c r="BK599" s="219">
        <f>ROUND(I599*H599,2)</f>
        <v>0</v>
      </c>
      <c r="BL599" s="19" t="s">
        <v>272</v>
      </c>
      <c r="BM599" s="218" t="s">
        <v>1117</v>
      </c>
    </row>
    <row r="600" s="2" customFormat="1" ht="26.4" customHeight="1">
      <c r="A600" s="41"/>
      <c r="B600" s="42"/>
      <c r="C600" s="207" t="s">
        <v>1118</v>
      </c>
      <c r="D600" s="207" t="s">
        <v>166</v>
      </c>
      <c r="E600" s="208" t="s">
        <v>1119</v>
      </c>
      <c r="F600" s="209" t="s">
        <v>1120</v>
      </c>
      <c r="G600" s="210" t="s">
        <v>345</v>
      </c>
      <c r="H600" s="211">
        <v>3</v>
      </c>
      <c r="I600" s="212"/>
      <c r="J600" s="213">
        <f>ROUND(I600*H600,2)</f>
        <v>0</v>
      </c>
      <c r="K600" s="209" t="s">
        <v>170</v>
      </c>
      <c r="L600" s="47"/>
      <c r="M600" s="214" t="s">
        <v>32</v>
      </c>
      <c r="N600" s="215" t="s">
        <v>47</v>
      </c>
      <c r="O600" s="87"/>
      <c r="P600" s="216">
        <f>O600*H600</f>
        <v>0</v>
      </c>
      <c r="Q600" s="216">
        <v>0</v>
      </c>
      <c r="R600" s="216">
        <f>Q600*H600</f>
        <v>0</v>
      </c>
      <c r="S600" s="216">
        <v>0.016</v>
      </c>
      <c r="T600" s="217">
        <f>S600*H600</f>
        <v>0.048000000000000001</v>
      </c>
      <c r="U600" s="41"/>
      <c r="V600" s="41"/>
      <c r="W600" s="41"/>
      <c r="X600" s="41"/>
      <c r="Y600" s="41"/>
      <c r="Z600" s="41"/>
      <c r="AA600" s="41"/>
      <c r="AB600" s="41"/>
      <c r="AC600" s="41"/>
      <c r="AD600" s="41"/>
      <c r="AE600" s="41"/>
      <c r="AR600" s="218" t="s">
        <v>272</v>
      </c>
      <c r="AT600" s="218" t="s">
        <v>166</v>
      </c>
      <c r="AU600" s="218" t="s">
        <v>86</v>
      </c>
      <c r="AY600" s="19" t="s">
        <v>164</v>
      </c>
      <c r="BE600" s="219">
        <f>IF(N600="základní",J600,0)</f>
        <v>0</v>
      </c>
      <c r="BF600" s="219">
        <f>IF(N600="snížená",J600,0)</f>
        <v>0</v>
      </c>
      <c r="BG600" s="219">
        <f>IF(N600="zákl. přenesená",J600,0)</f>
        <v>0</v>
      </c>
      <c r="BH600" s="219">
        <f>IF(N600="sníž. přenesená",J600,0)</f>
        <v>0</v>
      </c>
      <c r="BI600" s="219">
        <f>IF(N600="nulová",J600,0)</f>
        <v>0</v>
      </c>
      <c r="BJ600" s="19" t="s">
        <v>84</v>
      </c>
      <c r="BK600" s="219">
        <f>ROUND(I600*H600,2)</f>
        <v>0</v>
      </c>
      <c r="BL600" s="19" t="s">
        <v>272</v>
      </c>
      <c r="BM600" s="218" t="s">
        <v>1121</v>
      </c>
    </row>
    <row r="601" s="2" customFormat="1">
      <c r="A601" s="41"/>
      <c r="B601" s="42"/>
      <c r="C601" s="43"/>
      <c r="D601" s="220" t="s">
        <v>173</v>
      </c>
      <c r="E601" s="43"/>
      <c r="F601" s="221" t="s">
        <v>1122</v>
      </c>
      <c r="G601" s="43"/>
      <c r="H601" s="43"/>
      <c r="I601" s="222"/>
      <c r="J601" s="43"/>
      <c r="K601" s="43"/>
      <c r="L601" s="47"/>
      <c r="M601" s="223"/>
      <c r="N601" s="224"/>
      <c r="O601" s="87"/>
      <c r="P601" s="87"/>
      <c r="Q601" s="87"/>
      <c r="R601" s="87"/>
      <c r="S601" s="87"/>
      <c r="T601" s="88"/>
      <c r="U601" s="41"/>
      <c r="V601" s="41"/>
      <c r="W601" s="41"/>
      <c r="X601" s="41"/>
      <c r="Y601" s="41"/>
      <c r="Z601" s="41"/>
      <c r="AA601" s="41"/>
      <c r="AB601" s="41"/>
      <c r="AC601" s="41"/>
      <c r="AD601" s="41"/>
      <c r="AE601" s="41"/>
      <c r="AT601" s="19" t="s">
        <v>173</v>
      </c>
      <c r="AU601" s="19" t="s">
        <v>86</v>
      </c>
    </row>
    <row r="602" s="2" customFormat="1" ht="26.4" customHeight="1">
      <c r="A602" s="41"/>
      <c r="B602" s="42"/>
      <c r="C602" s="207" t="s">
        <v>1123</v>
      </c>
      <c r="D602" s="207" t="s">
        <v>166</v>
      </c>
      <c r="E602" s="208" t="s">
        <v>1124</v>
      </c>
      <c r="F602" s="209" t="s">
        <v>1125</v>
      </c>
      <c r="G602" s="210" t="s">
        <v>169</v>
      </c>
      <c r="H602" s="211">
        <v>6.75</v>
      </c>
      <c r="I602" s="212"/>
      <c r="J602" s="213">
        <f>ROUND(I602*H602,2)</f>
        <v>0</v>
      </c>
      <c r="K602" s="209" t="s">
        <v>170</v>
      </c>
      <c r="L602" s="47"/>
      <c r="M602" s="214" t="s">
        <v>32</v>
      </c>
      <c r="N602" s="215" t="s">
        <v>47</v>
      </c>
      <c r="O602" s="87"/>
      <c r="P602" s="216">
        <f>O602*H602</f>
        <v>0</v>
      </c>
      <c r="Q602" s="216">
        <v>0</v>
      </c>
      <c r="R602" s="216">
        <f>Q602*H602</f>
        <v>0</v>
      </c>
      <c r="S602" s="216">
        <v>0</v>
      </c>
      <c r="T602" s="217">
        <f>S602*H602</f>
        <v>0</v>
      </c>
      <c r="U602" s="41"/>
      <c r="V602" s="41"/>
      <c r="W602" s="41"/>
      <c r="X602" s="41"/>
      <c r="Y602" s="41"/>
      <c r="Z602" s="41"/>
      <c r="AA602" s="41"/>
      <c r="AB602" s="41"/>
      <c r="AC602" s="41"/>
      <c r="AD602" s="41"/>
      <c r="AE602" s="41"/>
      <c r="AR602" s="218" t="s">
        <v>272</v>
      </c>
      <c r="AT602" s="218" t="s">
        <v>166</v>
      </c>
      <c r="AU602" s="218" t="s">
        <v>86</v>
      </c>
      <c r="AY602" s="19" t="s">
        <v>164</v>
      </c>
      <c r="BE602" s="219">
        <f>IF(N602="základní",J602,0)</f>
        <v>0</v>
      </c>
      <c r="BF602" s="219">
        <f>IF(N602="snížená",J602,0)</f>
        <v>0</v>
      </c>
      <c r="BG602" s="219">
        <f>IF(N602="zákl. přenesená",J602,0)</f>
        <v>0</v>
      </c>
      <c r="BH602" s="219">
        <f>IF(N602="sníž. přenesená",J602,0)</f>
        <v>0</v>
      </c>
      <c r="BI602" s="219">
        <f>IF(N602="nulová",J602,0)</f>
        <v>0</v>
      </c>
      <c r="BJ602" s="19" t="s">
        <v>84</v>
      </c>
      <c r="BK602" s="219">
        <f>ROUND(I602*H602,2)</f>
        <v>0</v>
      </c>
      <c r="BL602" s="19" t="s">
        <v>272</v>
      </c>
      <c r="BM602" s="218" t="s">
        <v>1126</v>
      </c>
    </row>
    <row r="603" s="2" customFormat="1">
      <c r="A603" s="41"/>
      <c r="B603" s="42"/>
      <c r="C603" s="43"/>
      <c r="D603" s="220" t="s">
        <v>173</v>
      </c>
      <c r="E603" s="43"/>
      <c r="F603" s="221" t="s">
        <v>1127</v>
      </c>
      <c r="G603" s="43"/>
      <c r="H603" s="43"/>
      <c r="I603" s="222"/>
      <c r="J603" s="43"/>
      <c r="K603" s="43"/>
      <c r="L603" s="47"/>
      <c r="M603" s="223"/>
      <c r="N603" s="224"/>
      <c r="O603" s="87"/>
      <c r="P603" s="87"/>
      <c r="Q603" s="87"/>
      <c r="R603" s="87"/>
      <c r="S603" s="87"/>
      <c r="T603" s="88"/>
      <c r="U603" s="41"/>
      <c r="V603" s="41"/>
      <c r="W603" s="41"/>
      <c r="X603" s="41"/>
      <c r="Y603" s="41"/>
      <c r="Z603" s="41"/>
      <c r="AA603" s="41"/>
      <c r="AB603" s="41"/>
      <c r="AC603" s="41"/>
      <c r="AD603" s="41"/>
      <c r="AE603" s="41"/>
      <c r="AT603" s="19" t="s">
        <v>173</v>
      </c>
      <c r="AU603" s="19" t="s">
        <v>86</v>
      </c>
    </row>
    <row r="604" s="13" customFormat="1">
      <c r="A604" s="13"/>
      <c r="B604" s="225"/>
      <c r="C604" s="226"/>
      <c r="D604" s="227" t="s">
        <v>179</v>
      </c>
      <c r="E604" s="228" t="s">
        <v>32</v>
      </c>
      <c r="F604" s="229" t="s">
        <v>1128</v>
      </c>
      <c r="G604" s="226"/>
      <c r="H604" s="230">
        <v>6.75</v>
      </c>
      <c r="I604" s="231"/>
      <c r="J604" s="226"/>
      <c r="K604" s="226"/>
      <c r="L604" s="232"/>
      <c r="M604" s="233"/>
      <c r="N604" s="234"/>
      <c r="O604" s="234"/>
      <c r="P604" s="234"/>
      <c r="Q604" s="234"/>
      <c r="R604" s="234"/>
      <c r="S604" s="234"/>
      <c r="T604" s="235"/>
      <c r="U604" s="13"/>
      <c r="V604" s="13"/>
      <c r="W604" s="13"/>
      <c r="X604" s="13"/>
      <c r="Y604" s="13"/>
      <c r="Z604" s="13"/>
      <c r="AA604" s="13"/>
      <c r="AB604" s="13"/>
      <c r="AC604" s="13"/>
      <c r="AD604" s="13"/>
      <c r="AE604" s="13"/>
      <c r="AT604" s="236" t="s">
        <v>179</v>
      </c>
      <c r="AU604" s="236" t="s">
        <v>86</v>
      </c>
      <c r="AV604" s="13" t="s">
        <v>86</v>
      </c>
      <c r="AW604" s="13" t="s">
        <v>38</v>
      </c>
      <c r="AX604" s="13" t="s">
        <v>84</v>
      </c>
      <c r="AY604" s="236" t="s">
        <v>164</v>
      </c>
    </row>
    <row r="605" s="2" customFormat="1" ht="40.8" customHeight="1">
      <c r="A605" s="41"/>
      <c r="B605" s="42"/>
      <c r="C605" s="258" t="s">
        <v>1129</v>
      </c>
      <c r="D605" s="258" t="s">
        <v>237</v>
      </c>
      <c r="E605" s="259" t="s">
        <v>1130</v>
      </c>
      <c r="F605" s="260" t="s">
        <v>1131</v>
      </c>
      <c r="G605" s="261" t="s">
        <v>335</v>
      </c>
      <c r="H605" s="262">
        <v>3</v>
      </c>
      <c r="I605" s="263"/>
      <c r="J605" s="264">
        <f>ROUND(I605*H605,2)</f>
        <v>0</v>
      </c>
      <c r="K605" s="260" t="s">
        <v>170</v>
      </c>
      <c r="L605" s="265"/>
      <c r="M605" s="266" t="s">
        <v>32</v>
      </c>
      <c r="N605" s="267" t="s">
        <v>47</v>
      </c>
      <c r="O605" s="87"/>
      <c r="P605" s="216">
        <f>O605*H605</f>
        <v>0</v>
      </c>
      <c r="Q605" s="216">
        <v>0.042999999999999997</v>
      </c>
      <c r="R605" s="216">
        <f>Q605*H605</f>
        <v>0.129</v>
      </c>
      <c r="S605" s="216">
        <v>0</v>
      </c>
      <c r="T605" s="217">
        <f>S605*H605</f>
        <v>0</v>
      </c>
      <c r="U605" s="41"/>
      <c r="V605" s="41"/>
      <c r="W605" s="41"/>
      <c r="X605" s="41"/>
      <c r="Y605" s="41"/>
      <c r="Z605" s="41"/>
      <c r="AA605" s="41"/>
      <c r="AB605" s="41"/>
      <c r="AC605" s="41"/>
      <c r="AD605" s="41"/>
      <c r="AE605" s="41"/>
      <c r="AR605" s="218" t="s">
        <v>370</v>
      </c>
      <c r="AT605" s="218" t="s">
        <v>237</v>
      </c>
      <c r="AU605" s="218" t="s">
        <v>86</v>
      </c>
      <c r="AY605" s="19" t="s">
        <v>164</v>
      </c>
      <c r="BE605" s="219">
        <f>IF(N605="základní",J605,0)</f>
        <v>0</v>
      </c>
      <c r="BF605" s="219">
        <f>IF(N605="snížená",J605,0)</f>
        <v>0</v>
      </c>
      <c r="BG605" s="219">
        <f>IF(N605="zákl. přenesená",J605,0)</f>
        <v>0</v>
      </c>
      <c r="BH605" s="219">
        <f>IF(N605="sníž. přenesená",J605,0)</f>
        <v>0</v>
      </c>
      <c r="BI605" s="219">
        <f>IF(N605="nulová",J605,0)</f>
        <v>0</v>
      </c>
      <c r="BJ605" s="19" t="s">
        <v>84</v>
      </c>
      <c r="BK605" s="219">
        <f>ROUND(I605*H605,2)</f>
        <v>0</v>
      </c>
      <c r="BL605" s="19" t="s">
        <v>272</v>
      </c>
      <c r="BM605" s="218" t="s">
        <v>1132</v>
      </c>
    </row>
    <row r="606" s="2" customFormat="1" ht="26.4" customHeight="1">
      <c r="A606" s="41"/>
      <c r="B606" s="42"/>
      <c r="C606" s="207" t="s">
        <v>1133</v>
      </c>
      <c r="D606" s="207" t="s">
        <v>166</v>
      </c>
      <c r="E606" s="208" t="s">
        <v>1134</v>
      </c>
      <c r="F606" s="209" t="s">
        <v>1135</v>
      </c>
      <c r="G606" s="210" t="s">
        <v>335</v>
      </c>
      <c r="H606" s="211">
        <v>9.8379999999999992</v>
      </c>
      <c r="I606" s="212"/>
      <c r="J606" s="213">
        <f>ROUND(I606*H606,2)</f>
        <v>0</v>
      </c>
      <c r="K606" s="209" t="s">
        <v>170</v>
      </c>
      <c r="L606" s="47"/>
      <c r="M606" s="214" t="s">
        <v>32</v>
      </c>
      <c r="N606" s="215" t="s">
        <v>47</v>
      </c>
      <c r="O606" s="87"/>
      <c r="P606" s="216">
        <f>O606*H606</f>
        <v>0</v>
      </c>
      <c r="Q606" s="216">
        <v>0</v>
      </c>
      <c r="R606" s="216">
        <f>Q606*H606</f>
        <v>0</v>
      </c>
      <c r="S606" s="216">
        <v>0</v>
      </c>
      <c r="T606" s="217">
        <f>S606*H606</f>
        <v>0</v>
      </c>
      <c r="U606" s="41"/>
      <c r="V606" s="41"/>
      <c r="W606" s="41"/>
      <c r="X606" s="41"/>
      <c r="Y606" s="41"/>
      <c r="Z606" s="41"/>
      <c r="AA606" s="41"/>
      <c r="AB606" s="41"/>
      <c r="AC606" s="41"/>
      <c r="AD606" s="41"/>
      <c r="AE606" s="41"/>
      <c r="AR606" s="218" t="s">
        <v>272</v>
      </c>
      <c r="AT606" s="218" t="s">
        <v>166</v>
      </c>
      <c r="AU606" s="218" t="s">
        <v>86</v>
      </c>
      <c r="AY606" s="19" t="s">
        <v>164</v>
      </c>
      <c r="BE606" s="219">
        <f>IF(N606="základní",J606,0)</f>
        <v>0</v>
      </c>
      <c r="BF606" s="219">
        <f>IF(N606="snížená",J606,0)</f>
        <v>0</v>
      </c>
      <c r="BG606" s="219">
        <f>IF(N606="zákl. přenesená",J606,0)</f>
        <v>0</v>
      </c>
      <c r="BH606" s="219">
        <f>IF(N606="sníž. přenesená",J606,0)</f>
        <v>0</v>
      </c>
      <c r="BI606" s="219">
        <f>IF(N606="nulová",J606,0)</f>
        <v>0</v>
      </c>
      <c r="BJ606" s="19" t="s">
        <v>84</v>
      </c>
      <c r="BK606" s="219">
        <f>ROUND(I606*H606,2)</f>
        <v>0</v>
      </c>
      <c r="BL606" s="19" t="s">
        <v>272</v>
      </c>
      <c r="BM606" s="218" t="s">
        <v>1136</v>
      </c>
    </row>
    <row r="607" s="2" customFormat="1">
      <c r="A607" s="41"/>
      <c r="B607" s="42"/>
      <c r="C607" s="43"/>
      <c r="D607" s="220" t="s">
        <v>173</v>
      </c>
      <c r="E607" s="43"/>
      <c r="F607" s="221" t="s">
        <v>1137</v>
      </c>
      <c r="G607" s="43"/>
      <c r="H607" s="43"/>
      <c r="I607" s="222"/>
      <c r="J607" s="43"/>
      <c r="K607" s="43"/>
      <c r="L607" s="47"/>
      <c r="M607" s="223"/>
      <c r="N607" s="224"/>
      <c r="O607" s="87"/>
      <c r="P607" s="87"/>
      <c r="Q607" s="87"/>
      <c r="R607" s="87"/>
      <c r="S607" s="87"/>
      <c r="T607" s="88"/>
      <c r="U607" s="41"/>
      <c r="V607" s="41"/>
      <c r="W607" s="41"/>
      <c r="X607" s="41"/>
      <c r="Y607" s="41"/>
      <c r="Z607" s="41"/>
      <c r="AA607" s="41"/>
      <c r="AB607" s="41"/>
      <c r="AC607" s="41"/>
      <c r="AD607" s="41"/>
      <c r="AE607" s="41"/>
      <c r="AT607" s="19" t="s">
        <v>173</v>
      </c>
      <c r="AU607" s="19" t="s">
        <v>86</v>
      </c>
    </row>
    <row r="608" s="13" customFormat="1">
      <c r="A608" s="13"/>
      <c r="B608" s="225"/>
      <c r="C608" s="226"/>
      <c r="D608" s="227" t="s">
        <v>179</v>
      </c>
      <c r="E608" s="228" t="s">
        <v>32</v>
      </c>
      <c r="F608" s="229" t="s">
        <v>1138</v>
      </c>
      <c r="G608" s="226"/>
      <c r="H608" s="230">
        <v>1.6000000000000001</v>
      </c>
      <c r="I608" s="231"/>
      <c r="J608" s="226"/>
      <c r="K608" s="226"/>
      <c r="L608" s="232"/>
      <c r="M608" s="233"/>
      <c r="N608" s="234"/>
      <c r="O608" s="234"/>
      <c r="P608" s="234"/>
      <c r="Q608" s="234"/>
      <c r="R608" s="234"/>
      <c r="S608" s="234"/>
      <c r="T608" s="235"/>
      <c r="U608" s="13"/>
      <c r="V608" s="13"/>
      <c r="W608" s="13"/>
      <c r="X608" s="13"/>
      <c r="Y608" s="13"/>
      <c r="Z608" s="13"/>
      <c r="AA608" s="13"/>
      <c r="AB608" s="13"/>
      <c r="AC608" s="13"/>
      <c r="AD608" s="13"/>
      <c r="AE608" s="13"/>
      <c r="AT608" s="236" t="s">
        <v>179</v>
      </c>
      <c r="AU608" s="236" t="s">
        <v>86</v>
      </c>
      <c r="AV608" s="13" t="s">
        <v>86</v>
      </c>
      <c r="AW608" s="13" t="s">
        <v>38</v>
      </c>
      <c r="AX608" s="13" t="s">
        <v>76</v>
      </c>
      <c r="AY608" s="236" t="s">
        <v>164</v>
      </c>
    </row>
    <row r="609" s="13" customFormat="1">
      <c r="A609" s="13"/>
      <c r="B609" s="225"/>
      <c r="C609" s="226"/>
      <c r="D609" s="227" t="s">
        <v>179</v>
      </c>
      <c r="E609" s="228" t="s">
        <v>32</v>
      </c>
      <c r="F609" s="229" t="s">
        <v>1139</v>
      </c>
      <c r="G609" s="226"/>
      <c r="H609" s="230">
        <v>3.6000000000000001</v>
      </c>
      <c r="I609" s="231"/>
      <c r="J609" s="226"/>
      <c r="K609" s="226"/>
      <c r="L609" s="232"/>
      <c r="M609" s="233"/>
      <c r="N609" s="234"/>
      <c r="O609" s="234"/>
      <c r="P609" s="234"/>
      <c r="Q609" s="234"/>
      <c r="R609" s="234"/>
      <c r="S609" s="234"/>
      <c r="T609" s="235"/>
      <c r="U609" s="13"/>
      <c r="V609" s="13"/>
      <c r="W609" s="13"/>
      <c r="X609" s="13"/>
      <c r="Y609" s="13"/>
      <c r="Z609" s="13"/>
      <c r="AA609" s="13"/>
      <c r="AB609" s="13"/>
      <c r="AC609" s="13"/>
      <c r="AD609" s="13"/>
      <c r="AE609" s="13"/>
      <c r="AT609" s="236" t="s">
        <v>179</v>
      </c>
      <c r="AU609" s="236" t="s">
        <v>86</v>
      </c>
      <c r="AV609" s="13" t="s">
        <v>86</v>
      </c>
      <c r="AW609" s="13" t="s">
        <v>38</v>
      </c>
      <c r="AX609" s="13" t="s">
        <v>76</v>
      </c>
      <c r="AY609" s="236" t="s">
        <v>164</v>
      </c>
    </row>
    <row r="610" s="13" customFormat="1">
      <c r="A610" s="13"/>
      <c r="B610" s="225"/>
      <c r="C610" s="226"/>
      <c r="D610" s="227" t="s">
        <v>179</v>
      </c>
      <c r="E610" s="228" t="s">
        <v>32</v>
      </c>
      <c r="F610" s="229" t="s">
        <v>1140</v>
      </c>
      <c r="G610" s="226"/>
      <c r="H610" s="230">
        <v>4.6379999999999999</v>
      </c>
      <c r="I610" s="231"/>
      <c r="J610" s="226"/>
      <c r="K610" s="226"/>
      <c r="L610" s="232"/>
      <c r="M610" s="233"/>
      <c r="N610" s="234"/>
      <c r="O610" s="234"/>
      <c r="P610" s="234"/>
      <c r="Q610" s="234"/>
      <c r="R610" s="234"/>
      <c r="S610" s="234"/>
      <c r="T610" s="235"/>
      <c r="U610" s="13"/>
      <c r="V610" s="13"/>
      <c r="W610" s="13"/>
      <c r="X610" s="13"/>
      <c r="Y610" s="13"/>
      <c r="Z610" s="13"/>
      <c r="AA610" s="13"/>
      <c r="AB610" s="13"/>
      <c r="AC610" s="13"/>
      <c r="AD610" s="13"/>
      <c r="AE610" s="13"/>
      <c r="AT610" s="236" t="s">
        <v>179</v>
      </c>
      <c r="AU610" s="236" t="s">
        <v>86</v>
      </c>
      <c r="AV610" s="13" t="s">
        <v>86</v>
      </c>
      <c r="AW610" s="13" t="s">
        <v>38</v>
      </c>
      <c r="AX610" s="13" t="s">
        <v>76</v>
      </c>
      <c r="AY610" s="236" t="s">
        <v>164</v>
      </c>
    </row>
    <row r="611" s="14" customFormat="1">
      <c r="A611" s="14"/>
      <c r="B611" s="237"/>
      <c r="C611" s="238"/>
      <c r="D611" s="227" t="s">
        <v>179</v>
      </c>
      <c r="E611" s="239" t="s">
        <v>32</v>
      </c>
      <c r="F611" s="240" t="s">
        <v>181</v>
      </c>
      <c r="G611" s="238"/>
      <c r="H611" s="241">
        <v>9.838000000000001</v>
      </c>
      <c r="I611" s="242"/>
      <c r="J611" s="238"/>
      <c r="K611" s="238"/>
      <c r="L611" s="243"/>
      <c r="M611" s="244"/>
      <c r="N611" s="245"/>
      <c r="O611" s="245"/>
      <c r="P611" s="245"/>
      <c r="Q611" s="245"/>
      <c r="R611" s="245"/>
      <c r="S611" s="245"/>
      <c r="T611" s="246"/>
      <c r="U611" s="14"/>
      <c r="V611" s="14"/>
      <c r="W611" s="14"/>
      <c r="X611" s="14"/>
      <c r="Y611" s="14"/>
      <c r="Z611" s="14"/>
      <c r="AA611" s="14"/>
      <c r="AB611" s="14"/>
      <c r="AC611" s="14"/>
      <c r="AD611" s="14"/>
      <c r="AE611" s="14"/>
      <c r="AT611" s="247" t="s">
        <v>179</v>
      </c>
      <c r="AU611" s="247" t="s">
        <v>86</v>
      </c>
      <c r="AV611" s="14" t="s">
        <v>171</v>
      </c>
      <c r="AW611" s="14" t="s">
        <v>38</v>
      </c>
      <c r="AX611" s="14" t="s">
        <v>84</v>
      </c>
      <c r="AY611" s="247" t="s">
        <v>164</v>
      </c>
    </row>
    <row r="612" s="2" customFormat="1" ht="26.4" customHeight="1">
      <c r="A612" s="41"/>
      <c r="B612" s="42"/>
      <c r="C612" s="258" t="s">
        <v>1141</v>
      </c>
      <c r="D612" s="258" t="s">
        <v>237</v>
      </c>
      <c r="E612" s="259" t="s">
        <v>1142</v>
      </c>
      <c r="F612" s="260" t="s">
        <v>1143</v>
      </c>
      <c r="G612" s="261" t="s">
        <v>169</v>
      </c>
      <c r="H612" s="262">
        <v>9.8379999999999992</v>
      </c>
      <c r="I612" s="263"/>
      <c r="J612" s="264">
        <f>ROUND(I612*H612,2)</f>
        <v>0</v>
      </c>
      <c r="K612" s="260" t="s">
        <v>170</v>
      </c>
      <c r="L612" s="265"/>
      <c r="M612" s="266" t="s">
        <v>32</v>
      </c>
      <c r="N612" s="267" t="s">
        <v>47</v>
      </c>
      <c r="O612" s="87"/>
      <c r="P612" s="216">
        <f>O612*H612</f>
        <v>0</v>
      </c>
      <c r="Q612" s="216">
        <v>0.024230000000000002</v>
      </c>
      <c r="R612" s="216">
        <f>Q612*H612</f>
        <v>0.23837474</v>
      </c>
      <c r="S612" s="216">
        <v>0</v>
      </c>
      <c r="T612" s="217">
        <f>S612*H612</f>
        <v>0</v>
      </c>
      <c r="U612" s="41"/>
      <c r="V612" s="41"/>
      <c r="W612" s="41"/>
      <c r="X612" s="41"/>
      <c r="Y612" s="41"/>
      <c r="Z612" s="41"/>
      <c r="AA612" s="41"/>
      <c r="AB612" s="41"/>
      <c r="AC612" s="41"/>
      <c r="AD612" s="41"/>
      <c r="AE612" s="41"/>
      <c r="AR612" s="218" t="s">
        <v>370</v>
      </c>
      <c r="AT612" s="218" t="s">
        <v>237</v>
      </c>
      <c r="AU612" s="218" t="s">
        <v>86</v>
      </c>
      <c r="AY612" s="19" t="s">
        <v>164</v>
      </c>
      <c r="BE612" s="219">
        <f>IF(N612="základní",J612,0)</f>
        <v>0</v>
      </c>
      <c r="BF612" s="219">
        <f>IF(N612="snížená",J612,0)</f>
        <v>0</v>
      </c>
      <c r="BG612" s="219">
        <f>IF(N612="zákl. přenesená",J612,0)</f>
        <v>0</v>
      </c>
      <c r="BH612" s="219">
        <f>IF(N612="sníž. přenesená",J612,0)</f>
        <v>0</v>
      </c>
      <c r="BI612" s="219">
        <f>IF(N612="nulová",J612,0)</f>
        <v>0</v>
      </c>
      <c r="BJ612" s="19" t="s">
        <v>84</v>
      </c>
      <c r="BK612" s="219">
        <f>ROUND(I612*H612,2)</f>
        <v>0</v>
      </c>
      <c r="BL612" s="19" t="s">
        <v>272</v>
      </c>
      <c r="BM612" s="218" t="s">
        <v>1144</v>
      </c>
    </row>
    <row r="613" s="2" customFormat="1">
      <c r="A613" s="41"/>
      <c r="B613" s="42"/>
      <c r="C613" s="43"/>
      <c r="D613" s="227" t="s">
        <v>592</v>
      </c>
      <c r="E613" s="43"/>
      <c r="F613" s="268" t="s">
        <v>1145</v>
      </c>
      <c r="G613" s="43"/>
      <c r="H613" s="43"/>
      <c r="I613" s="222"/>
      <c r="J613" s="43"/>
      <c r="K613" s="43"/>
      <c r="L613" s="47"/>
      <c r="M613" s="223"/>
      <c r="N613" s="224"/>
      <c r="O613" s="87"/>
      <c r="P613" s="87"/>
      <c r="Q613" s="87"/>
      <c r="R613" s="87"/>
      <c r="S613" s="87"/>
      <c r="T613" s="88"/>
      <c r="U613" s="41"/>
      <c r="V613" s="41"/>
      <c r="W613" s="41"/>
      <c r="X613" s="41"/>
      <c r="Y613" s="41"/>
      <c r="Z613" s="41"/>
      <c r="AA613" s="41"/>
      <c r="AB613" s="41"/>
      <c r="AC613" s="41"/>
      <c r="AD613" s="41"/>
      <c r="AE613" s="41"/>
      <c r="AT613" s="19" t="s">
        <v>592</v>
      </c>
      <c r="AU613" s="19" t="s">
        <v>86</v>
      </c>
    </row>
    <row r="614" s="2" customFormat="1" ht="26.4" customHeight="1">
      <c r="A614" s="41"/>
      <c r="B614" s="42"/>
      <c r="C614" s="207" t="s">
        <v>1146</v>
      </c>
      <c r="D614" s="207" t="s">
        <v>166</v>
      </c>
      <c r="E614" s="208" t="s">
        <v>1147</v>
      </c>
      <c r="F614" s="209" t="s">
        <v>1148</v>
      </c>
      <c r="G614" s="210" t="s">
        <v>335</v>
      </c>
      <c r="H614" s="211">
        <v>2</v>
      </c>
      <c r="I614" s="212"/>
      <c r="J614" s="213">
        <f>ROUND(I614*H614,2)</f>
        <v>0</v>
      </c>
      <c r="K614" s="209" t="s">
        <v>170</v>
      </c>
      <c r="L614" s="47"/>
      <c r="M614" s="214" t="s">
        <v>32</v>
      </c>
      <c r="N614" s="215" t="s">
        <v>47</v>
      </c>
      <c r="O614" s="87"/>
      <c r="P614" s="216">
        <f>O614*H614</f>
        <v>0</v>
      </c>
      <c r="Q614" s="216">
        <v>0</v>
      </c>
      <c r="R614" s="216">
        <f>Q614*H614</f>
        <v>0</v>
      </c>
      <c r="S614" s="216">
        <v>0</v>
      </c>
      <c r="T614" s="217">
        <f>S614*H614</f>
        <v>0</v>
      </c>
      <c r="U614" s="41"/>
      <c r="V614" s="41"/>
      <c r="W614" s="41"/>
      <c r="X614" s="41"/>
      <c r="Y614" s="41"/>
      <c r="Z614" s="41"/>
      <c r="AA614" s="41"/>
      <c r="AB614" s="41"/>
      <c r="AC614" s="41"/>
      <c r="AD614" s="41"/>
      <c r="AE614" s="41"/>
      <c r="AR614" s="218" t="s">
        <v>272</v>
      </c>
      <c r="AT614" s="218" t="s">
        <v>166</v>
      </c>
      <c r="AU614" s="218" t="s">
        <v>86</v>
      </c>
      <c r="AY614" s="19" t="s">
        <v>164</v>
      </c>
      <c r="BE614" s="219">
        <f>IF(N614="základní",J614,0)</f>
        <v>0</v>
      </c>
      <c r="BF614" s="219">
        <f>IF(N614="snížená",J614,0)</f>
        <v>0</v>
      </c>
      <c r="BG614" s="219">
        <f>IF(N614="zákl. přenesená",J614,0)</f>
        <v>0</v>
      </c>
      <c r="BH614" s="219">
        <f>IF(N614="sníž. přenesená",J614,0)</f>
        <v>0</v>
      </c>
      <c r="BI614" s="219">
        <f>IF(N614="nulová",J614,0)</f>
        <v>0</v>
      </c>
      <c r="BJ614" s="19" t="s">
        <v>84</v>
      </c>
      <c r="BK614" s="219">
        <f>ROUND(I614*H614,2)</f>
        <v>0</v>
      </c>
      <c r="BL614" s="19" t="s">
        <v>272</v>
      </c>
      <c r="BM614" s="218" t="s">
        <v>1149</v>
      </c>
    </row>
    <row r="615" s="2" customFormat="1">
      <c r="A615" s="41"/>
      <c r="B615" s="42"/>
      <c r="C615" s="43"/>
      <c r="D615" s="220" t="s">
        <v>173</v>
      </c>
      <c r="E615" s="43"/>
      <c r="F615" s="221" t="s">
        <v>1150</v>
      </c>
      <c r="G615" s="43"/>
      <c r="H615" s="43"/>
      <c r="I615" s="222"/>
      <c r="J615" s="43"/>
      <c r="K615" s="43"/>
      <c r="L615" s="47"/>
      <c r="M615" s="223"/>
      <c r="N615" s="224"/>
      <c r="O615" s="87"/>
      <c r="P615" s="87"/>
      <c r="Q615" s="87"/>
      <c r="R615" s="87"/>
      <c r="S615" s="87"/>
      <c r="T615" s="88"/>
      <c r="U615" s="41"/>
      <c r="V615" s="41"/>
      <c r="W615" s="41"/>
      <c r="X615" s="41"/>
      <c r="Y615" s="41"/>
      <c r="Z615" s="41"/>
      <c r="AA615" s="41"/>
      <c r="AB615" s="41"/>
      <c r="AC615" s="41"/>
      <c r="AD615" s="41"/>
      <c r="AE615" s="41"/>
      <c r="AT615" s="19" t="s">
        <v>173</v>
      </c>
      <c r="AU615" s="19" t="s">
        <v>86</v>
      </c>
    </row>
    <row r="616" s="2" customFormat="1" ht="26.4" customHeight="1">
      <c r="A616" s="41"/>
      <c r="B616" s="42"/>
      <c r="C616" s="258" t="s">
        <v>1151</v>
      </c>
      <c r="D616" s="258" t="s">
        <v>237</v>
      </c>
      <c r="E616" s="259" t="s">
        <v>1152</v>
      </c>
      <c r="F616" s="260" t="s">
        <v>1153</v>
      </c>
      <c r="G616" s="261" t="s">
        <v>169</v>
      </c>
      <c r="H616" s="262">
        <v>16.739999999999998</v>
      </c>
      <c r="I616" s="263"/>
      <c r="J616" s="264">
        <f>ROUND(I616*H616,2)</f>
        <v>0</v>
      </c>
      <c r="K616" s="260" t="s">
        <v>170</v>
      </c>
      <c r="L616" s="265"/>
      <c r="M616" s="266" t="s">
        <v>32</v>
      </c>
      <c r="N616" s="267" t="s">
        <v>47</v>
      </c>
      <c r="O616" s="87"/>
      <c r="P616" s="216">
        <f>O616*H616</f>
        <v>0</v>
      </c>
      <c r="Q616" s="216">
        <v>0.024230000000000002</v>
      </c>
      <c r="R616" s="216">
        <f>Q616*H616</f>
        <v>0.40561019999999998</v>
      </c>
      <c r="S616" s="216">
        <v>0</v>
      </c>
      <c r="T616" s="217">
        <f>S616*H616</f>
        <v>0</v>
      </c>
      <c r="U616" s="41"/>
      <c r="V616" s="41"/>
      <c r="W616" s="41"/>
      <c r="X616" s="41"/>
      <c r="Y616" s="41"/>
      <c r="Z616" s="41"/>
      <c r="AA616" s="41"/>
      <c r="AB616" s="41"/>
      <c r="AC616" s="41"/>
      <c r="AD616" s="41"/>
      <c r="AE616" s="41"/>
      <c r="AR616" s="218" t="s">
        <v>370</v>
      </c>
      <c r="AT616" s="218" t="s">
        <v>237</v>
      </c>
      <c r="AU616" s="218" t="s">
        <v>86</v>
      </c>
      <c r="AY616" s="19" t="s">
        <v>164</v>
      </c>
      <c r="BE616" s="219">
        <f>IF(N616="základní",J616,0)</f>
        <v>0</v>
      </c>
      <c r="BF616" s="219">
        <f>IF(N616="snížená",J616,0)</f>
        <v>0</v>
      </c>
      <c r="BG616" s="219">
        <f>IF(N616="zákl. přenesená",J616,0)</f>
        <v>0</v>
      </c>
      <c r="BH616" s="219">
        <f>IF(N616="sníž. přenesená",J616,0)</f>
        <v>0</v>
      </c>
      <c r="BI616" s="219">
        <f>IF(N616="nulová",J616,0)</f>
        <v>0</v>
      </c>
      <c r="BJ616" s="19" t="s">
        <v>84</v>
      </c>
      <c r="BK616" s="219">
        <f>ROUND(I616*H616,2)</f>
        <v>0</v>
      </c>
      <c r="BL616" s="19" t="s">
        <v>272</v>
      </c>
      <c r="BM616" s="218" t="s">
        <v>1154</v>
      </c>
    </row>
    <row r="617" s="2" customFormat="1">
      <c r="A617" s="41"/>
      <c r="B617" s="42"/>
      <c r="C617" s="43"/>
      <c r="D617" s="227" t="s">
        <v>592</v>
      </c>
      <c r="E617" s="43"/>
      <c r="F617" s="268" t="s">
        <v>1155</v>
      </c>
      <c r="G617" s="43"/>
      <c r="H617" s="43"/>
      <c r="I617" s="222"/>
      <c r="J617" s="43"/>
      <c r="K617" s="43"/>
      <c r="L617" s="47"/>
      <c r="M617" s="223"/>
      <c r="N617" s="224"/>
      <c r="O617" s="87"/>
      <c r="P617" s="87"/>
      <c r="Q617" s="87"/>
      <c r="R617" s="87"/>
      <c r="S617" s="87"/>
      <c r="T617" s="88"/>
      <c r="U617" s="41"/>
      <c r="V617" s="41"/>
      <c r="W617" s="41"/>
      <c r="X617" s="41"/>
      <c r="Y617" s="41"/>
      <c r="Z617" s="41"/>
      <c r="AA617" s="41"/>
      <c r="AB617" s="41"/>
      <c r="AC617" s="41"/>
      <c r="AD617" s="41"/>
      <c r="AE617" s="41"/>
      <c r="AT617" s="19" t="s">
        <v>592</v>
      </c>
      <c r="AU617" s="19" t="s">
        <v>86</v>
      </c>
    </row>
    <row r="618" s="13" customFormat="1">
      <c r="A618" s="13"/>
      <c r="B618" s="225"/>
      <c r="C618" s="226"/>
      <c r="D618" s="227" t="s">
        <v>179</v>
      </c>
      <c r="E618" s="228" t="s">
        <v>32</v>
      </c>
      <c r="F618" s="229" t="s">
        <v>1156</v>
      </c>
      <c r="G618" s="226"/>
      <c r="H618" s="230">
        <v>8.6400000000000006</v>
      </c>
      <c r="I618" s="231"/>
      <c r="J618" s="226"/>
      <c r="K618" s="226"/>
      <c r="L618" s="232"/>
      <c r="M618" s="233"/>
      <c r="N618" s="234"/>
      <c r="O618" s="234"/>
      <c r="P618" s="234"/>
      <c r="Q618" s="234"/>
      <c r="R618" s="234"/>
      <c r="S618" s="234"/>
      <c r="T618" s="235"/>
      <c r="U618" s="13"/>
      <c r="V618" s="13"/>
      <c r="W618" s="13"/>
      <c r="X618" s="13"/>
      <c r="Y618" s="13"/>
      <c r="Z618" s="13"/>
      <c r="AA618" s="13"/>
      <c r="AB618" s="13"/>
      <c r="AC618" s="13"/>
      <c r="AD618" s="13"/>
      <c r="AE618" s="13"/>
      <c r="AT618" s="236" t="s">
        <v>179</v>
      </c>
      <c r="AU618" s="236" t="s">
        <v>86</v>
      </c>
      <c r="AV618" s="13" t="s">
        <v>86</v>
      </c>
      <c r="AW618" s="13" t="s">
        <v>38</v>
      </c>
      <c r="AX618" s="13" t="s">
        <v>76</v>
      </c>
      <c r="AY618" s="236" t="s">
        <v>164</v>
      </c>
    </row>
    <row r="619" s="13" customFormat="1">
      <c r="A619" s="13"/>
      <c r="B619" s="225"/>
      <c r="C619" s="226"/>
      <c r="D619" s="227" t="s">
        <v>179</v>
      </c>
      <c r="E619" s="228" t="s">
        <v>32</v>
      </c>
      <c r="F619" s="229" t="s">
        <v>1157</v>
      </c>
      <c r="G619" s="226"/>
      <c r="H619" s="230">
        <v>8.0999999999999996</v>
      </c>
      <c r="I619" s="231"/>
      <c r="J619" s="226"/>
      <c r="K619" s="226"/>
      <c r="L619" s="232"/>
      <c r="M619" s="233"/>
      <c r="N619" s="234"/>
      <c r="O619" s="234"/>
      <c r="P619" s="234"/>
      <c r="Q619" s="234"/>
      <c r="R619" s="234"/>
      <c r="S619" s="234"/>
      <c r="T619" s="235"/>
      <c r="U619" s="13"/>
      <c r="V619" s="13"/>
      <c r="W619" s="13"/>
      <c r="X619" s="13"/>
      <c r="Y619" s="13"/>
      <c r="Z619" s="13"/>
      <c r="AA619" s="13"/>
      <c r="AB619" s="13"/>
      <c r="AC619" s="13"/>
      <c r="AD619" s="13"/>
      <c r="AE619" s="13"/>
      <c r="AT619" s="236" t="s">
        <v>179</v>
      </c>
      <c r="AU619" s="236" t="s">
        <v>86</v>
      </c>
      <c r="AV619" s="13" t="s">
        <v>86</v>
      </c>
      <c r="AW619" s="13" t="s">
        <v>38</v>
      </c>
      <c r="AX619" s="13" t="s">
        <v>76</v>
      </c>
      <c r="AY619" s="236" t="s">
        <v>164</v>
      </c>
    </row>
    <row r="620" s="14" customFormat="1">
      <c r="A620" s="14"/>
      <c r="B620" s="237"/>
      <c r="C620" s="238"/>
      <c r="D620" s="227" t="s">
        <v>179</v>
      </c>
      <c r="E620" s="239" t="s">
        <v>32</v>
      </c>
      <c r="F620" s="240" t="s">
        <v>181</v>
      </c>
      <c r="G620" s="238"/>
      <c r="H620" s="241">
        <v>16.740000000000002</v>
      </c>
      <c r="I620" s="242"/>
      <c r="J620" s="238"/>
      <c r="K620" s="238"/>
      <c r="L620" s="243"/>
      <c r="M620" s="244"/>
      <c r="N620" s="245"/>
      <c r="O620" s="245"/>
      <c r="P620" s="245"/>
      <c r="Q620" s="245"/>
      <c r="R620" s="245"/>
      <c r="S620" s="245"/>
      <c r="T620" s="246"/>
      <c r="U620" s="14"/>
      <c r="V620" s="14"/>
      <c r="W620" s="14"/>
      <c r="X620" s="14"/>
      <c r="Y620" s="14"/>
      <c r="Z620" s="14"/>
      <c r="AA620" s="14"/>
      <c r="AB620" s="14"/>
      <c r="AC620" s="14"/>
      <c r="AD620" s="14"/>
      <c r="AE620" s="14"/>
      <c r="AT620" s="247" t="s">
        <v>179</v>
      </c>
      <c r="AU620" s="247" t="s">
        <v>86</v>
      </c>
      <c r="AV620" s="14" t="s">
        <v>171</v>
      </c>
      <c r="AW620" s="14" t="s">
        <v>38</v>
      </c>
      <c r="AX620" s="14" t="s">
        <v>84</v>
      </c>
      <c r="AY620" s="247" t="s">
        <v>164</v>
      </c>
    </row>
    <row r="621" s="2" customFormat="1" ht="40.8" customHeight="1">
      <c r="A621" s="41"/>
      <c r="B621" s="42"/>
      <c r="C621" s="207" t="s">
        <v>1158</v>
      </c>
      <c r="D621" s="207" t="s">
        <v>166</v>
      </c>
      <c r="E621" s="208" t="s">
        <v>1159</v>
      </c>
      <c r="F621" s="209" t="s">
        <v>1160</v>
      </c>
      <c r="G621" s="210" t="s">
        <v>169</v>
      </c>
      <c r="H621" s="211">
        <v>1</v>
      </c>
      <c r="I621" s="212"/>
      <c r="J621" s="213">
        <f>ROUND(I621*H621,2)</f>
        <v>0</v>
      </c>
      <c r="K621" s="209" t="s">
        <v>170</v>
      </c>
      <c r="L621" s="47"/>
      <c r="M621" s="214" t="s">
        <v>32</v>
      </c>
      <c r="N621" s="215" t="s">
        <v>47</v>
      </c>
      <c r="O621" s="87"/>
      <c r="P621" s="216">
        <f>O621*H621</f>
        <v>0</v>
      </c>
      <c r="Q621" s="216">
        <v>0.00012999999999999999</v>
      </c>
      <c r="R621" s="216">
        <f>Q621*H621</f>
        <v>0.00012999999999999999</v>
      </c>
      <c r="S621" s="216">
        <v>0</v>
      </c>
      <c r="T621" s="217">
        <f>S621*H621</f>
        <v>0</v>
      </c>
      <c r="U621" s="41"/>
      <c r="V621" s="41"/>
      <c r="W621" s="41"/>
      <c r="X621" s="41"/>
      <c r="Y621" s="41"/>
      <c r="Z621" s="41"/>
      <c r="AA621" s="41"/>
      <c r="AB621" s="41"/>
      <c r="AC621" s="41"/>
      <c r="AD621" s="41"/>
      <c r="AE621" s="41"/>
      <c r="AR621" s="218" t="s">
        <v>272</v>
      </c>
      <c r="AT621" s="218" t="s">
        <v>166</v>
      </c>
      <c r="AU621" s="218" t="s">
        <v>86</v>
      </c>
      <c r="AY621" s="19" t="s">
        <v>164</v>
      </c>
      <c r="BE621" s="219">
        <f>IF(N621="základní",J621,0)</f>
        <v>0</v>
      </c>
      <c r="BF621" s="219">
        <f>IF(N621="snížená",J621,0)</f>
        <v>0</v>
      </c>
      <c r="BG621" s="219">
        <f>IF(N621="zákl. přenesená",J621,0)</f>
        <v>0</v>
      </c>
      <c r="BH621" s="219">
        <f>IF(N621="sníž. přenesená",J621,0)</f>
        <v>0</v>
      </c>
      <c r="BI621" s="219">
        <f>IF(N621="nulová",J621,0)</f>
        <v>0</v>
      </c>
      <c r="BJ621" s="19" t="s">
        <v>84</v>
      </c>
      <c r="BK621" s="219">
        <f>ROUND(I621*H621,2)</f>
        <v>0</v>
      </c>
      <c r="BL621" s="19" t="s">
        <v>272</v>
      </c>
      <c r="BM621" s="218" t="s">
        <v>1161</v>
      </c>
    </row>
    <row r="622" s="2" customFormat="1">
      <c r="A622" s="41"/>
      <c r="B622" s="42"/>
      <c r="C622" s="43"/>
      <c r="D622" s="220" t="s">
        <v>173</v>
      </c>
      <c r="E622" s="43"/>
      <c r="F622" s="221" t="s">
        <v>1162</v>
      </c>
      <c r="G622" s="43"/>
      <c r="H622" s="43"/>
      <c r="I622" s="222"/>
      <c r="J622" s="43"/>
      <c r="K622" s="43"/>
      <c r="L622" s="47"/>
      <c r="M622" s="223"/>
      <c r="N622" s="224"/>
      <c r="O622" s="87"/>
      <c r="P622" s="87"/>
      <c r="Q622" s="87"/>
      <c r="R622" s="87"/>
      <c r="S622" s="87"/>
      <c r="T622" s="88"/>
      <c r="U622" s="41"/>
      <c r="V622" s="41"/>
      <c r="W622" s="41"/>
      <c r="X622" s="41"/>
      <c r="Y622" s="41"/>
      <c r="Z622" s="41"/>
      <c r="AA622" s="41"/>
      <c r="AB622" s="41"/>
      <c r="AC622" s="41"/>
      <c r="AD622" s="41"/>
      <c r="AE622" s="41"/>
      <c r="AT622" s="19" t="s">
        <v>173</v>
      </c>
      <c r="AU622" s="19" t="s">
        <v>86</v>
      </c>
    </row>
    <row r="623" s="13" customFormat="1">
      <c r="A623" s="13"/>
      <c r="B623" s="225"/>
      <c r="C623" s="226"/>
      <c r="D623" s="227" t="s">
        <v>179</v>
      </c>
      <c r="E623" s="228" t="s">
        <v>32</v>
      </c>
      <c r="F623" s="229" t="s">
        <v>1163</v>
      </c>
      <c r="G623" s="226"/>
      <c r="H623" s="230">
        <v>1</v>
      </c>
      <c r="I623" s="231"/>
      <c r="J623" s="226"/>
      <c r="K623" s="226"/>
      <c r="L623" s="232"/>
      <c r="M623" s="233"/>
      <c r="N623" s="234"/>
      <c r="O623" s="234"/>
      <c r="P623" s="234"/>
      <c r="Q623" s="234"/>
      <c r="R623" s="234"/>
      <c r="S623" s="234"/>
      <c r="T623" s="235"/>
      <c r="U623" s="13"/>
      <c r="V623" s="13"/>
      <c r="W623" s="13"/>
      <c r="X623" s="13"/>
      <c r="Y623" s="13"/>
      <c r="Z623" s="13"/>
      <c r="AA623" s="13"/>
      <c r="AB623" s="13"/>
      <c r="AC623" s="13"/>
      <c r="AD623" s="13"/>
      <c r="AE623" s="13"/>
      <c r="AT623" s="236" t="s">
        <v>179</v>
      </c>
      <c r="AU623" s="236" t="s">
        <v>86</v>
      </c>
      <c r="AV623" s="13" t="s">
        <v>86</v>
      </c>
      <c r="AW623" s="13" t="s">
        <v>38</v>
      </c>
      <c r="AX623" s="13" t="s">
        <v>84</v>
      </c>
      <c r="AY623" s="236" t="s">
        <v>164</v>
      </c>
    </row>
    <row r="624" s="2" customFormat="1" ht="24" customHeight="1">
      <c r="A624" s="41"/>
      <c r="B624" s="42"/>
      <c r="C624" s="258" t="s">
        <v>1164</v>
      </c>
      <c r="D624" s="258" t="s">
        <v>237</v>
      </c>
      <c r="E624" s="259" t="s">
        <v>1165</v>
      </c>
      <c r="F624" s="260" t="s">
        <v>1166</v>
      </c>
      <c r="G624" s="261" t="s">
        <v>335</v>
      </c>
      <c r="H624" s="262">
        <v>1</v>
      </c>
      <c r="I624" s="263"/>
      <c r="J624" s="264">
        <f>ROUND(I624*H624,2)</f>
        <v>0</v>
      </c>
      <c r="K624" s="260" t="s">
        <v>170</v>
      </c>
      <c r="L624" s="265"/>
      <c r="M624" s="266" t="s">
        <v>32</v>
      </c>
      <c r="N624" s="267" t="s">
        <v>47</v>
      </c>
      <c r="O624" s="87"/>
      <c r="P624" s="216">
        <f>O624*H624</f>
        <v>0</v>
      </c>
      <c r="Q624" s="216">
        <v>0.0032000000000000002</v>
      </c>
      <c r="R624" s="216">
        <f>Q624*H624</f>
        <v>0.0032000000000000002</v>
      </c>
      <c r="S624" s="216">
        <v>0</v>
      </c>
      <c r="T624" s="217">
        <f>S624*H624</f>
        <v>0</v>
      </c>
      <c r="U624" s="41"/>
      <c r="V624" s="41"/>
      <c r="W624" s="41"/>
      <c r="X624" s="41"/>
      <c r="Y624" s="41"/>
      <c r="Z624" s="41"/>
      <c r="AA624" s="41"/>
      <c r="AB624" s="41"/>
      <c r="AC624" s="41"/>
      <c r="AD624" s="41"/>
      <c r="AE624" s="41"/>
      <c r="AR624" s="218" t="s">
        <v>370</v>
      </c>
      <c r="AT624" s="218" t="s">
        <v>237</v>
      </c>
      <c r="AU624" s="218" t="s">
        <v>86</v>
      </c>
      <c r="AY624" s="19" t="s">
        <v>164</v>
      </c>
      <c r="BE624" s="219">
        <f>IF(N624="základní",J624,0)</f>
        <v>0</v>
      </c>
      <c r="BF624" s="219">
        <f>IF(N624="snížená",J624,0)</f>
        <v>0</v>
      </c>
      <c r="BG624" s="219">
        <f>IF(N624="zákl. přenesená",J624,0)</f>
        <v>0</v>
      </c>
      <c r="BH624" s="219">
        <f>IF(N624="sníž. přenesená",J624,0)</f>
        <v>0</v>
      </c>
      <c r="BI624" s="219">
        <f>IF(N624="nulová",J624,0)</f>
        <v>0</v>
      </c>
      <c r="BJ624" s="19" t="s">
        <v>84</v>
      </c>
      <c r="BK624" s="219">
        <f>ROUND(I624*H624,2)</f>
        <v>0</v>
      </c>
      <c r="BL624" s="19" t="s">
        <v>272</v>
      </c>
      <c r="BM624" s="218" t="s">
        <v>1167</v>
      </c>
    </row>
    <row r="625" s="2" customFormat="1" ht="40.8" customHeight="1">
      <c r="A625" s="41"/>
      <c r="B625" s="42"/>
      <c r="C625" s="207" t="s">
        <v>1168</v>
      </c>
      <c r="D625" s="207" t="s">
        <v>166</v>
      </c>
      <c r="E625" s="208" t="s">
        <v>1169</v>
      </c>
      <c r="F625" s="209" t="s">
        <v>1170</v>
      </c>
      <c r="G625" s="210" t="s">
        <v>169</v>
      </c>
      <c r="H625" s="211">
        <v>1</v>
      </c>
      <c r="I625" s="212"/>
      <c r="J625" s="213">
        <f>ROUND(I625*H625,2)</f>
        <v>0</v>
      </c>
      <c r="K625" s="209" t="s">
        <v>170</v>
      </c>
      <c r="L625" s="47"/>
      <c r="M625" s="214" t="s">
        <v>32</v>
      </c>
      <c r="N625" s="215" t="s">
        <v>47</v>
      </c>
      <c r="O625" s="87"/>
      <c r="P625" s="216">
        <f>O625*H625</f>
        <v>0</v>
      </c>
      <c r="Q625" s="216">
        <v>0.00018000000000000001</v>
      </c>
      <c r="R625" s="216">
        <f>Q625*H625</f>
        <v>0.00018000000000000001</v>
      </c>
      <c r="S625" s="216">
        <v>0</v>
      </c>
      <c r="T625" s="217">
        <f>S625*H625</f>
        <v>0</v>
      </c>
      <c r="U625" s="41"/>
      <c r="V625" s="41"/>
      <c r="W625" s="41"/>
      <c r="X625" s="41"/>
      <c r="Y625" s="41"/>
      <c r="Z625" s="41"/>
      <c r="AA625" s="41"/>
      <c r="AB625" s="41"/>
      <c r="AC625" s="41"/>
      <c r="AD625" s="41"/>
      <c r="AE625" s="41"/>
      <c r="AR625" s="218" t="s">
        <v>272</v>
      </c>
      <c r="AT625" s="218" t="s">
        <v>166</v>
      </c>
      <c r="AU625" s="218" t="s">
        <v>86</v>
      </c>
      <c r="AY625" s="19" t="s">
        <v>164</v>
      </c>
      <c r="BE625" s="219">
        <f>IF(N625="základní",J625,0)</f>
        <v>0</v>
      </c>
      <c r="BF625" s="219">
        <f>IF(N625="snížená",J625,0)</f>
        <v>0</v>
      </c>
      <c r="BG625" s="219">
        <f>IF(N625="zákl. přenesená",J625,0)</f>
        <v>0</v>
      </c>
      <c r="BH625" s="219">
        <f>IF(N625="sníž. přenesená",J625,0)</f>
        <v>0</v>
      </c>
      <c r="BI625" s="219">
        <f>IF(N625="nulová",J625,0)</f>
        <v>0</v>
      </c>
      <c r="BJ625" s="19" t="s">
        <v>84</v>
      </c>
      <c r="BK625" s="219">
        <f>ROUND(I625*H625,2)</f>
        <v>0</v>
      </c>
      <c r="BL625" s="19" t="s">
        <v>272</v>
      </c>
      <c r="BM625" s="218" t="s">
        <v>1171</v>
      </c>
    </row>
    <row r="626" s="2" customFormat="1">
      <c r="A626" s="41"/>
      <c r="B626" s="42"/>
      <c r="C626" s="43"/>
      <c r="D626" s="220" t="s">
        <v>173</v>
      </c>
      <c r="E626" s="43"/>
      <c r="F626" s="221" t="s">
        <v>1172</v>
      </c>
      <c r="G626" s="43"/>
      <c r="H626" s="43"/>
      <c r="I626" s="222"/>
      <c r="J626" s="43"/>
      <c r="K626" s="43"/>
      <c r="L626" s="47"/>
      <c r="M626" s="223"/>
      <c r="N626" s="224"/>
      <c r="O626" s="87"/>
      <c r="P626" s="87"/>
      <c r="Q626" s="87"/>
      <c r="R626" s="87"/>
      <c r="S626" s="87"/>
      <c r="T626" s="88"/>
      <c r="U626" s="41"/>
      <c r="V626" s="41"/>
      <c r="W626" s="41"/>
      <c r="X626" s="41"/>
      <c r="Y626" s="41"/>
      <c r="Z626" s="41"/>
      <c r="AA626" s="41"/>
      <c r="AB626" s="41"/>
      <c r="AC626" s="41"/>
      <c r="AD626" s="41"/>
      <c r="AE626" s="41"/>
      <c r="AT626" s="19" t="s">
        <v>173</v>
      </c>
      <c r="AU626" s="19" t="s">
        <v>86</v>
      </c>
    </row>
    <row r="627" s="13" customFormat="1">
      <c r="A627" s="13"/>
      <c r="B627" s="225"/>
      <c r="C627" s="226"/>
      <c r="D627" s="227" t="s">
        <v>179</v>
      </c>
      <c r="E627" s="228" t="s">
        <v>32</v>
      </c>
      <c r="F627" s="229" t="s">
        <v>1173</v>
      </c>
      <c r="G627" s="226"/>
      <c r="H627" s="230">
        <v>1</v>
      </c>
      <c r="I627" s="231"/>
      <c r="J627" s="226"/>
      <c r="K627" s="226"/>
      <c r="L627" s="232"/>
      <c r="M627" s="233"/>
      <c r="N627" s="234"/>
      <c r="O627" s="234"/>
      <c r="P627" s="234"/>
      <c r="Q627" s="234"/>
      <c r="R627" s="234"/>
      <c r="S627" s="234"/>
      <c r="T627" s="235"/>
      <c r="U627" s="13"/>
      <c r="V627" s="13"/>
      <c r="W627" s="13"/>
      <c r="X627" s="13"/>
      <c r="Y627" s="13"/>
      <c r="Z627" s="13"/>
      <c r="AA627" s="13"/>
      <c r="AB627" s="13"/>
      <c r="AC627" s="13"/>
      <c r="AD627" s="13"/>
      <c r="AE627" s="13"/>
      <c r="AT627" s="236" t="s">
        <v>179</v>
      </c>
      <c r="AU627" s="236" t="s">
        <v>86</v>
      </c>
      <c r="AV627" s="13" t="s">
        <v>86</v>
      </c>
      <c r="AW627" s="13" t="s">
        <v>38</v>
      </c>
      <c r="AX627" s="13" t="s">
        <v>84</v>
      </c>
      <c r="AY627" s="236" t="s">
        <v>164</v>
      </c>
    </row>
    <row r="628" s="2" customFormat="1" ht="26.4" customHeight="1">
      <c r="A628" s="41"/>
      <c r="B628" s="42"/>
      <c r="C628" s="258" t="s">
        <v>1174</v>
      </c>
      <c r="D628" s="258" t="s">
        <v>237</v>
      </c>
      <c r="E628" s="259" t="s">
        <v>1175</v>
      </c>
      <c r="F628" s="260" t="s">
        <v>1176</v>
      </c>
      <c r="G628" s="261" t="s">
        <v>335</v>
      </c>
      <c r="H628" s="262">
        <v>1</v>
      </c>
      <c r="I628" s="263"/>
      <c r="J628" s="264">
        <f>ROUND(I628*H628,2)</f>
        <v>0</v>
      </c>
      <c r="K628" s="260" t="s">
        <v>170</v>
      </c>
      <c r="L628" s="265"/>
      <c r="M628" s="266" t="s">
        <v>32</v>
      </c>
      <c r="N628" s="267" t="s">
        <v>47</v>
      </c>
      <c r="O628" s="87"/>
      <c r="P628" s="216">
        <f>O628*H628</f>
        <v>0</v>
      </c>
      <c r="Q628" s="216">
        <v>0.0060000000000000001</v>
      </c>
      <c r="R628" s="216">
        <f>Q628*H628</f>
        <v>0.0060000000000000001</v>
      </c>
      <c r="S628" s="216">
        <v>0</v>
      </c>
      <c r="T628" s="217">
        <f>S628*H628</f>
        <v>0</v>
      </c>
      <c r="U628" s="41"/>
      <c r="V628" s="41"/>
      <c r="W628" s="41"/>
      <c r="X628" s="41"/>
      <c r="Y628" s="41"/>
      <c r="Z628" s="41"/>
      <c r="AA628" s="41"/>
      <c r="AB628" s="41"/>
      <c r="AC628" s="41"/>
      <c r="AD628" s="41"/>
      <c r="AE628" s="41"/>
      <c r="AR628" s="218" t="s">
        <v>370</v>
      </c>
      <c r="AT628" s="218" t="s">
        <v>237</v>
      </c>
      <c r="AU628" s="218" t="s">
        <v>86</v>
      </c>
      <c r="AY628" s="19" t="s">
        <v>164</v>
      </c>
      <c r="BE628" s="219">
        <f>IF(N628="základní",J628,0)</f>
        <v>0</v>
      </c>
      <c r="BF628" s="219">
        <f>IF(N628="snížená",J628,0)</f>
        <v>0</v>
      </c>
      <c r="BG628" s="219">
        <f>IF(N628="zákl. přenesená",J628,0)</f>
        <v>0</v>
      </c>
      <c r="BH628" s="219">
        <f>IF(N628="sníž. přenesená",J628,0)</f>
        <v>0</v>
      </c>
      <c r="BI628" s="219">
        <f>IF(N628="nulová",J628,0)</f>
        <v>0</v>
      </c>
      <c r="BJ628" s="19" t="s">
        <v>84</v>
      </c>
      <c r="BK628" s="219">
        <f>ROUND(I628*H628,2)</f>
        <v>0</v>
      </c>
      <c r="BL628" s="19" t="s">
        <v>272</v>
      </c>
      <c r="BM628" s="218" t="s">
        <v>1177</v>
      </c>
    </row>
    <row r="629" s="2" customFormat="1" ht="36" customHeight="1">
      <c r="A629" s="41"/>
      <c r="B629" s="42"/>
      <c r="C629" s="207" t="s">
        <v>1178</v>
      </c>
      <c r="D629" s="207" t="s">
        <v>166</v>
      </c>
      <c r="E629" s="208" t="s">
        <v>1179</v>
      </c>
      <c r="F629" s="209" t="s">
        <v>1180</v>
      </c>
      <c r="G629" s="210" t="s">
        <v>335</v>
      </c>
      <c r="H629" s="211">
        <v>2</v>
      </c>
      <c r="I629" s="212"/>
      <c r="J629" s="213">
        <f>ROUND(I629*H629,2)</f>
        <v>0</v>
      </c>
      <c r="K629" s="209" t="s">
        <v>170</v>
      </c>
      <c r="L629" s="47"/>
      <c r="M629" s="214" t="s">
        <v>32</v>
      </c>
      <c r="N629" s="215" t="s">
        <v>47</v>
      </c>
      <c r="O629" s="87"/>
      <c r="P629" s="216">
        <f>O629*H629</f>
        <v>0</v>
      </c>
      <c r="Q629" s="216">
        <v>0</v>
      </c>
      <c r="R629" s="216">
        <f>Q629*H629</f>
        <v>0</v>
      </c>
      <c r="S629" s="216">
        <v>0</v>
      </c>
      <c r="T629" s="217">
        <f>S629*H629</f>
        <v>0</v>
      </c>
      <c r="U629" s="41"/>
      <c r="V629" s="41"/>
      <c r="W629" s="41"/>
      <c r="X629" s="41"/>
      <c r="Y629" s="41"/>
      <c r="Z629" s="41"/>
      <c r="AA629" s="41"/>
      <c r="AB629" s="41"/>
      <c r="AC629" s="41"/>
      <c r="AD629" s="41"/>
      <c r="AE629" s="41"/>
      <c r="AR629" s="218" t="s">
        <v>272</v>
      </c>
      <c r="AT629" s="218" t="s">
        <v>166</v>
      </c>
      <c r="AU629" s="218" t="s">
        <v>86</v>
      </c>
      <c r="AY629" s="19" t="s">
        <v>164</v>
      </c>
      <c r="BE629" s="219">
        <f>IF(N629="základní",J629,0)</f>
        <v>0</v>
      </c>
      <c r="BF629" s="219">
        <f>IF(N629="snížená",J629,0)</f>
        <v>0</v>
      </c>
      <c r="BG629" s="219">
        <f>IF(N629="zákl. přenesená",J629,0)</f>
        <v>0</v>
      </c>
      <c r="BH629" s="219">
        <f>IF(N629="sníž. přenesená",J629,0)</f>
        <v>0</v>
      </c>
      <c r="BI629" s="219">
        <f>IF(N629="nulová",J629,0)</f>
        <v>0</v>
      </c>
      <c r="BJ629" s="19" t="s">
        <v>84</v>
      </c>
      <c r="BK629" s="219">
        <f>ROUND(I629*H629,2)</f>
        <v>0</v>
      </c>
      <c r="BL629" s="19" t="s">
        <v>272</v>
      </c>
      <c r="BM629" s="218" t="s">
        <v>1181</v>
      </c>
    </row>
    <row r="630" s="2" customFormat="1">
      <c r="A630" s="41"/>
      <c r="B630" s="42"/>
      <c r="C630" s="43"/>
      <c r="D630" s="220" t="s">
        <v>173</v>
      </c>
      <c r="E630" s="43"/>
      <c r="F630" s="221" t="s">
        <v>1182</v>
      </c>
      <c r="G630" s="43"/>
      <c r="H630" s="43"/>
      <c r="I630" s="222"/>
      <c r="J630" s="43"/>
      <c r="K630" s="43"/>
      <c r="L630" s="47"/>
      <c r="M630" s="223"/>
      <c r="N630" s="224"/>
      <c r="O630" s="87"/>
      <c r="P630" s="87"/>
      <c r="Q630" s="87"/>
      <c r="R630" s="87"/>
      <c r="S630" s="87"/>
      <c r="T630" s="88"/>
      <c r="U630" s="41"/>
      <c r="V630" s="41"/>
      <c r="W630" s="41"/>
      <c r="X630" s="41"/>
      <c r="Y630" s="41"/>
      <c r="Z630" s="41"/>
      <c r="AA630" s="41"/>
      <c r="AB630" s="41"/>
      <c r="AC630" s="41"/>
      <c r="AD630" s="41"/>
      <c r="AE630" s="41"/>
      <c r="AT630" s="19" t="s">
        <v>173</v>
      </c>
      <c r="AU630" s="19" t="s">
        <v>86</v>
      </c>
    </row>
    <row r="631" s="2" customFormat="1" ht="26.4" customHeight="1">
      <c r="A631" s="41"/>
      <c r="B631" s="42"/>
      <c r="C631" s="258" t="s">
        <v>1183</v>
      </c>
      <c r="D631" s="258" t="s">
        <v>237</v>
      </c>
      <c r="E631" s="259" t="s">
        <v>1184</v>
      </c>
      <c r="F631" s="260" t="s">
        <v>1185</v>
      </c>
      <c r="G631" s="261" t="s">
        <v>335</v>
      </c>
      <c r="H631" s="262">
        <v>2</v>
      </c>
      <c r="I631" s="263"/>
      <c r="J631" s="264">
        <f>ROUND(I631*H631,2)</f>
        <v>0</v>
      </c>
      <c r="K631" s="260" t="s">
        <v>170</v>
      </c>
      <c r="L631" s="265"/>
      <c r="M631" s="266" t="s">
        <v>32</v>
      </c>
      <c r="N631" s="267" t="s">
        <v>47</v>
      </c>
      <c r="O631" s="87"/>
      <c r="P631" s="216">
        <f>O631*H631</f>
        <v>0</v>
      </c>
      <c r="Q631" s="216">
        <v>0.18099999999999999</v>
      </c>
      <c r="R631" s="216">
        <f>Q631*H631</f>
        <v>0.36199999999999999</v>
      </c>
      <c r="S631" s="216">
        <v>0</v>
      </c>
      <c r="T631" s="217">
        <f>S631*H631</f>
        <v>0</v>
      </c>
      <c r="U631" s="41"/>
      <c r="V631" s="41"/>
      <c r="W631" s="41"/>
      <c r="X631" s="41"/>
      <c r="Y631" s="41"/>
      <c r="Z631" s="41"/>
      <c r="AA631" s="41"/>
      <c r="AB631" s="41"/>
      <c r="AC631" s="41"/>
      <c r="AD631" s="41"/>
      <c r="AE631" s="41"/>
      <c r="AR631" s="218" t="s">
        <v>370</v>
      </c>
      <c r="AT631" s="218" t="s">
        <v>237</v>
      </c>
      <c r="AU631" s="218" t="s">
        <v>86</v>
      </c>
      <c r="AY631" s="19" t="s">
        <v>164</v>
      </c>
      <c r="BE631" s="219">
        <f>IF(N631="základní",J631,0)</f>
        <v>0</v>
      </c>
      <c r="BF631" s="219">
        <f>IF(N631="snížená",J631,0)</f>
        <v>0</v>
      </c>
      <c r="BG631" s="219">
        <f>IF(N631="zákl. přenesená",J631,0)</f>
        <v>0</v>
      </c>
      <c r="BH631" s="219">
        <f>IF(N631="sníž. přenesená",J631,0)</f>
        <v>0</v>
      </c>
      <c r="BI631" s="219">
        <f>IF(N631="nulová",J631,0)</f>
        <v>0</v>
      </c>
      <c r="BJ631" s="19" t="s">
        <v>84</v>
      </c>
      <c r="BK631" s="219">
        <f>ROUND(I631*H631,2)</f>
        <v>0</v>
      </c>
      <c r="BL631" s="19" t="s">
        <v>272</v>
      </c>
      <c r="BM631" s="218" t="s">
        <v>1186</v>
      </c>
    </row>
    <row r="632" s="2" customFormat="1">
      <c r="A632" s="41"/>
      <c r="B632" s="42"/>
      <c r="C632" s="43"/>
      <c r="D632" s="227" t="s">
        <v>592</v>
      </c>
      <c r="E632" s="43"/>
      <c r="F632" s="268" t="s">
        <v>1187</v>
      </c>
      <c r="G632" s="43"/>
      <c r="H632" s="43"/>
      <c r="I632" s="222"/>
      <c r="J632" s="43"/>
      <c r="K632" s="43"/>
      <c r="L632" s="47"/>
      <c r="M632" s="223"/>
      <c r="N632" s="224"/>
      <c r="O632" s="87"/>
      <c r="P632" s="87"/>
      <c r="Q632" s="87"/>
      <c r="R632" s="87"/>
      <c r="S632" s="87"/>
      <c r="T632" s="88"/>
      <c r="U632" s="41"/>
      <c r="V632" s="41"/>
      <c r="W632" s="41"/>
      <c r="X632" s="41"/>
      <c r="Y632" s="41"/>
      <c r="Z632" s="41"/>
      <c r="AA632" s="41"/>
      <c r="AB632" s="41"/>
      <c r="AC632" s="41"/>
      <c r="AD632" s="41"/>
      <c r="AE632" s="41"/>
      <c r="AT632" s="19" t="s">
        <v>592</v>
      </c>
      <c r="AU632" s="19" t="s">
        <v>86</v>
      </c>
    </row>
    <row r="633" s="2" customFormat="1" ht="36" customHeight="1">
      <c r="A633" s="41"/>
      <c r="B633" s="42"/>
      <c r="C633" s="207" t="s">
        <v>1188</v>
      </c>
      <c r="D633" s="207" t="s">
        <v>166</v>
      </c>
      <c r="E633" s="208" t="s">
        <v>1189</v>
      </c>
      <c r="F633" s="209" t="s">
        <v>1190</v>
      </c>
      <c r="G633" s="210" t="s">
        <v>335</v>
      </c>
      <c r="H633" s="211">
        <v>2</v>
      </c>
      <c r="I633" s="212"/>
      <c r="J633" s="213">
        <f>ROUND(I633*H633,2)</f>
        <v>0</v>
      </c>
      <c r="K633" s="209" t="s">
        <v>170</v>
      </c>
      <c r="L633" s="47"/>
      <c r="M633" s="214" t="s">
        <v>32</v>
      </c>
      <c r="N633" s="215" t="s">
        <v>47</v>
      </c>
      <c r="O633" s="87"/>
      <c r="P633" s="216">
        <f>O633*H633</f>
        <v>0</v>
      </c>
      <c r="Q633" s="216">
        <v>0</v>
      </c>
      <c r="R633" s="216">
        <f>Q633*H633</f>
        <v>0</v>
      </c>
      <c r="S633" s="216">
        <v>0.27000000000000002</v>
      </c>
      <c r="T633" s="217">
        <f>S633*H633</f>
        <v>0.54000000000000004</v>
      </c>
      <c r="U633" s="41"/>
      <c r="V633" s="41"/>
      <c r="W633" s="41"/>
      <c r="X633" s="41"/>
      <c r="Y633" s="41"/>
      <c r="Z633" s="41"/>
      <c r="AA633" s="41"/>
      <c r="AB633" s="41"/>
      <c r="AC633" s="41"/>
      <c r="AD633" s="41"/>
      <c r="AE633" s="41"/>
      <c r="AR633" s="218" t="s">
        <v>272</v>
      </c>
      <c r="AT633" s="218" t="s">
        <v>166</v>
      </c>
      <c r="AU633" s="218" t="s">
        <v>86</v>
      </c>
      <c r="AY633" s="19" t="s">
        <v>164</v>
      </c>
      <c r="BE633" s="219">
        <f>IF(N633="základní",J633,0)</f>
        <v>0</v>
      </c>
      <c r="BF633" s="219">
        <f>IF(N633="snížená",J633,0)</f>
        <v>0</v>
      </c>
      <c r="BG633" s="219">
        <f>IF(N633="zákl. přenesená",J633,0)</f>
        <v>0</v>
      </c>
      <c r="BH633" s="219">
        <f>IF(N633="sníž. přenesená",J633,0)</f>
        <v>0</v>
      </c>
      <c r="BI633" s="219">
        <f>IF(N633="nulová",J633,0)</f>
        <v>0</v>
      </c>
      <c r="BJ633" s="19" t="s">
        <v>84</v>
      </c>
      <c r="BK633" s="219">
        <f>ROUND(I633*H633,2)</f>
        <v>0</v>
      </c>
      <c r="BL633" s="19" t="s">
        <v>272</v>
      </c>
      <c r="BM633" s="218" t="s">
        <v>1191</v>
      </c>
    </row>
    <row r="634" s="2" customFormat="1">
      <c r="A634" s="41"/>
      <c r="B634" s="42"/>
      <c r="C634" s="43"/>
      <c r="D634" s="220" t="s">
        <v>173</v>
      </c>
      <c r="E634" s="43"/>
      <c r="F634" s="221" t="s">
        <v>1192</v>
      </c>
      <c r="G634" s="43"/>
      <c r="H634" s="43"/>
      <c r="I634" s="222"/>
      <c r="J634" s="43"/>
      <c r="K634" s="43"/>
      <c r="L634" s="47"/>
      <c r="M634" s="223"/>
      <c r="N634" s="224"/>
      <c r="O634" s="87"/>
      <c r="P634" s="87"/>
      <c r="Q634" s="87"/>
      <c r="R634" s="87"/>
      <c r="S634" s="87"/>
      <c r="T634" s="88"/>
      <c r="U634" s="41"/>
      <c r="V634" s="41"/>
      <c r="W634" s="41"/>
      <c r="X634" s="41"/>
      <c r="Y634" s="41"/>
      <c r="Z634" s="41"/>
      <c r="AA634" s="41"/>
      <c r="AB634" s="41"/>
      <c r="AC634" s="41"/>
      <c r="AD634" s="41"/>
      <c r="AE634" s="41"/>
      <c r="AT634" s="19" t="s">
        <v>173</v>
      </c>
      <c r="AU634" s="19" t="s">
        <v>86</v>
      </c>
    </row>
    <row r="635" s="2" customFormat="1" ht="26.4" customHeight="1">
      <c r="A635" s="41"/>
      <c r="B635" s="42"/>
      <c r="C635" s="207" t="s">
        <v>1193</v>
      </c>
      <c r="D635" s="207" t="s">
        <v>166</v>
      </c>
      <c r="E635" s="208" t="s">
        <v>1194</v>
      </c>
      <c r="F635" s="209" t="s">
        <v>1195</v>
      </c>
      <c r="G635" s="210" t="s">
        <v>335</v>
      </c>
      <c r="H635" s="211">
        <v>2</v>
      </c>
      <c r="I635" s="212"/>
      <c r="J635" s="213">
        <f>ROUND(I635*H635,2)</f>
        <v>0</v>
      </c>
      <c r="K635" s="209" t="s">
        <v>170</v>
      </c>
      <c r="L635" s="47"/>
      <c r="M635" s="214" t="s">
        <v>32</v>
      </c>
      <c r="N635" s="215" t="s">
        <v>47</v>
      </c>
      <c r="O635" s="87"/>
      <c r="P635" s="216">
        <f>O635*H635</f>
        <v>0</v>
      </c>
      <c r="Q635" s="216">
        <v>0</v>
      </c>
      <c r="R635" s="216">
        <f>Q635*H635</f>
        <v>0</v>
      </c>
      <c r="S635" s="216">
        <v>0.1215</v>
      </c>
      <c r="T635" s="217">
        <f>S635*H635</f>
        <v>0.24299999999999999</v>
      </c>
      <c r="U635" s="41"/>
      <c r="V635" s="41"/>
      <c r="W635" s="41"/>
      <c r="X635" s="41"/>
      <c r="Y635" s="41"/>
      <c r="Z635" s="41"/>
      <c r="AA635" s="41"/>
      <c r="AB635" s="41"/>
      <c r="AC635" s="41"/>
      <c r="AD635" s="41"/>
      <c r="AE635" s="41"/>
      <c r="AR635" s="218" t="s">
        <v>272</v>
      </c>
      <c r="AT635" s="218" t="s">
        <v>166</v>
      </c>
      <c r="AU635" s="218" t="s">
        <v>86</v>
      </c>
      <c r="AY635" s="19" t="s">
        <v>164</v>
      </c>
      <c r="BE635" s="219">
        <f>IF(N635="základní",J635,0)</f>
        <v>0</v>
      </c>
      <c r="BF635" s="219">
        <f>IF(N635="snížená",J635,0)</f>
        <v>0</v>
      </c>
      <c r="BG635" s="219">
        <f>IF(N635="zákl. přenesená",J635,0)</f>
        <v>0</v>
      </c>
      <c r="BH635" s="219">
        <f>IF(N635="sníž. přenesená",J635,0)</f>
        <v>0</v>
      </c>
      <c r="BI635" s="219">
        <f>IF(N635="nulová",J635,0)</f>
        <v>0</v>
      </c>
      <c r="BJ635" s="19" t="s">
        <v>84</v>
      </c>
      <c r="BK635" s="219">
        <f>ROUND(I635*H635,2)</f>
        <v>0</v>
      </c>
      <c r="BL635" s="19" t="s">
        <v>272</v>
      </c>
      <c r="BM635" s="218" t="s">
        <v>1196</v>
      </c>
    </row>
    <row r="636" s="2" customFormat="1">
      <c r="A636" s="41"/>
      <c r="B636" s="42"/>
      <c r="C636" s="43"/>
      <c r="D636" s="220" t="s">
        <v>173</v>
      </c>
      <c r="E636" s="43"/>
      <c r="F636" s="221" t="s">
        <v>1197</v>
      </c>
      <c r="G636" s="43"/>
      <c r="H636" s="43"/>
      <c r="I636" s="222"/>
      <c r="J636" s="43"/>
      <c r="K636" s="43"/>
      <c r="L636" s="47"/>
      <c r="M636" s="223"/>
      <c r="N636" s="224"/>
      <c r="O636" s="87"/>
      <c r="P636" s="87"/>
      <c r="Q636" s="87"/>
      <c r="R636" s="87"/>
      <c r="S636" s="87"/>
      <c r="T636" s="88"/>
      <c r="U636" s="41"/>
      <c r="V636" s="41"/>
      <c r="W636" s="41"/>
      <c r="X636" s="41"/>
      <c r="Y636" s="41"/>
      <c r="Z636" s="41"/>
      <c r="AA636" s="41"/>
      <c r="AB636" s="41"/>
      <c r="AC636" s="41"/>
      <c r="AD636" s="41"/>
      <c r="AE636" s="41"/>
      <c r="AT636" s="19" t="s">
        <v>173</v>
      </c>
      <c r="AU636" s="19" t="s">
        <v>86</v>
      </c>
    </row>
    <row r="637" s="2" customFormat="1" ht="26.4" customHeight="1">
      <c r="A637" s="41"/>
      <c r="B637" s="42"/>
      <c r="C637" s="207" t="s">
        <v>1198</v>
      </c>
      <c r="D637" s="207" t="s">
        <v>166</v>
      </c>
      <c r="E637" s="208" t="s">
        <v>1199</v>
      </c>
      <c r="F637" s="209" t="s">
        <v>1200</v>
      </c>
      <c r="G637" s="210" t="s">
        <v>1201</v>
      </c>
      <c r="H637" s="211">
        <v>100</v>
      </c>
      <c r="I637" s="212"/>
      <c r="J637" s="213">
        <f>ROUND(I637*H637,2)</f>
        <v>0</v>
      </c>
      <c r="K637" s="209" t="s">
        <v>170</v>
      </c>
      <c r="L637" s="47"/>
      <c r="M637" s="214" t="s">
        <v>32</v>
      </c>
      <c r="N637" s="215" t="s">
        <v>47</v>
      </c>
      <c r="O637" s="87"/>
      <c r="P637" s="216">
        <f>O637*H637</f>
        <v>0</v>
      </c>
      <c r="Q637" s="216">
        <v>5.0000000000000002E-05</v>
      </c>
      <c r="R637" s="216">
        <f>Q637*H637</f>
        <v>0.0050000000000000001</v>
      </c>
      <c r="S637" s="216">
        <v>0</v>
      </c>
      <c r="T637" s="217">
        <f>S637*H637</f>
        <v>0</v>
      </c>
      <c r="U637" s="41"/>
      <c r="V637" s="41"/>
      <c r="W637" s="41"/>
      <c r="X637" s="41"/>
      <c r="Y637" s="41"/>
      <c r="Z637" s="41"/>
      <c r="AA637" s="41"/>
      <c r="AB637" s="41"/>
      <c r="AC637" s="41"/>
      <c r="AD637" s="41"/>
      <c r="AE637" s="41"/>
      <c r="AR637" s="218" t="s">
        <v>272</v>
      </c>
      <c r="AT637" s="218" t="s">
        <v>166</v>
      </c>
      <c r="AU637" s="218" t="s">
        <v>86</v>
      </c>
      <c r="AY637" s="19" t="s">
        <v>164</v>
      </c>
      <c r="BE637" s="219">
        <f>IF(N637="základní",J637,0)</f>
        <v>0</v>
      </c>
      <c r="BF637" s="219">
        <f>IF(N637="snížená",J637,0)</f>
        <v>0</v>
      </c>
      <c r="BG637" s="219">
        <f>IF(N637="zákl. přenesená",J637,0)</f>
        <v>0</v>
      </c>
      <c r="BH637" s="219">
        <f>IF(N637="sníž. přenesená",J637,0)</f>
        <v>0</v>
      </c>
      <c r="BI637" s="219">
        <f>IF(N637="nulová",J637,0)</f>
        <v>0</v>
      </c>
      <c r="BJ637" s="19" t="s">
        <v>84</v>
      </c>
      <c r="BK637" s="219">
        <f>ROUND(I637*H637,2)</f>
        <v>0</v>
      </c>
      <c r="BL637" s="19" t="s">
        <v>272</v>
      </c>
      <c r="BM637" s="218" t="s">
        <v>1202</v>
      </c>
    </row>
    <row r="638" s="2" customFormat="1">
      <c r="A638" s="41"/>
      <c r="B638" s="42"/>
      <c r="C638" s="43"/>
      <c r="D638" s="220" t="s">
        <v>173</v>
      </c>
      <c r="E638" s="43"/>
      <c r="F638" s="221" t="s">
        <v>1203</v>
      </c>
      <c r="G638" s="43"/>
      <c r="H638" s="43"/>
      <c r="I638" s="222"/>
      <c r="J638" s="43"/>
      <c r="K638" s="43"/>
      <c r="L638" s="47"/>
      <c r="M638" s="223"/>
      <c r="N638" s="224"/>
      <c r="O638" s="87"/>
      <c r="P638" s="87"/>
      <c r="Q638" s="87"/>
      <c r="R638" s="87"/>
      <c r="S638" s="87"/>
      <c r="T638" s="88"/>
      <c r="U638" s="41"/>
      <c r="V638" s="41"/>
      <c r="W638" s="41"/>
      <c r="X638" s="41"/>
      <c r="Y638" s="41"/>
      <c r="Z638" s="41"/>
      <c r="AA638" s="41"/>
      <c r="AB638" s="41"/>
      <c r="AC638" s="41"/>
      <c r="AD638" s="41"/>
      <c r="AE638" s="41"/>
      <c r="AT638" s="19" t="s">
        <v>173</v>
      </c>
      <c r="AU638" s="19" t="s">
        <v>86</v>
      </c>
    </row>
    <row r="639" s="13" customFormat="1">
      <c r="A639" s="13"/>
      <c r="B639" s="225"/>
      <c r="C639" s="226"/>
      <c r="D639" s="227" t="s">
        <v>179</v>
      </c>
      <c r="E639" s="228" t="s">
        <v>32</v>
      </c>
      <c r="F639" s="229" t="s">
        <v>1204</v>
      </c>
      <c r="G639" s="226"/>
      <c r="H639" s="230">
        <v>100</v>
      </c>
      <c r="I639" s="231"/>
      <c r="J639" s="226"/>
      <c r="K639" s="226"/>
      <c r="L639" s="232"/>
      <c r="M639" s="233"/>
      <c r="N639" s="234"/>
      <c r="O639" s="234"/>
      <c r="P639" s="234"/>
      <c r="Q639" s="234"/>
      <c r="R639" s="234"/>
      <c r="S639" s="234"/>
      <c r="T639" s="235"/>
      <c r="U639" s="13"/>
      <c r="V639" s="13"/>
      <c r="W639" s="13"/>
      <c r="X639" s="13"/>
      <c r="Y639" s="13"/>
      <c r="Z639" s="13"/>
      <c r="AA639" s="13"/>
      <c r="AB639" s="13"/>
      <c r="AC639" s="13"/>
      <c r="AD639" s="13"/>
      <c r="AE639" s="13"/>
      <c r="AT639" s="236" t="s">
        <v>179</v>
      </c>
      <c r="AU639" s="236" t="s">
        <v>86</v>
      </c>
      <c r="AV639" s="13" t="s">
        <v>86</v>
      </c>
      <c r="AW639" s="13" t="s">
        <v>38</v>
      </c>
      <c r="AX639" s="13" t="s">
        <v>84</v>
      </c>
      <c r="AY639" s="236" t="s">
        <v>164</v>
      </c>
    </row>
    <row r="640" s="2" customFormat="1" ht="26.4" customHeight="1">
      <c r="A640" s="41"/>
      <c r="B640" s="42"/>
      <c r="C640" s="258" t="s">
        <v>1205</v>
      </c>
      <c r="D640" s="258" t="s">
        <v>237</v>
      </c>
      <c r="E640" s="259" t="s">
        <v>1206</v>
      </c>
      <c r="F640" s="260" t="s">
        <v>1207</v>
      </c>
      <c r="G640" s="261" t="s">
        <v>335</v>
      </c>
      <c r="H640" s="262">
        <v>2</v>
      </c>
      <c r="I640" s="263"/>
      <c r="J640" s="264">
        <f>ROUND(I640*H640,2)</f>
        <v>0</v>
      </c>
      <c r="K640" s="260" t="s">
        <v>32</v>
      </c>
      <c r="L640" s="265"/>
      <c r="M640" s="266" t="s">
        <v>32</v>
      </c>
      <c r="N640" s="267" t="s">
        <v>47</v>
      </c>
      <c r="O640" s="87"/>
      <c r="P640" s="216">
        <f>O640*H640</f>
        <v>0</v>
      </c>
      <c r="Q640" s="216">
        <v>0.050000000000000003</v>
      </c>
      <c r="R640" s="216">
        <f>Q640*H640</f>
        <v>0.10000000000000001</v>
      </c>
      <c r="S640" s="216">
        <v>0</v>
      </c>
      <c r="T640" s="217">
        <f>S640*H640</f>
        <v>0</v>
      </c>
      <c r="U640" s="41"/>
      <c r="V640" s="41"/>
      <c r="W640" s="41"/>
      <c r="X640" s="41"/>
      <c r="Y640" s="41"/>
      <c r="Z640" s="41"/>
      <c r="AA640" s="41"/>
      <c r="AB640" s="41"/>
      <c r="AC640" s="41"/>
      <c r="AD640" s="41"/>
      <c r="AE640" s="41"/>
      <c r="AR640" s="218" t="s">
        <v>370</v>
      </c>
      <c r="AT640" s="218" t="s">
        <v>237</v>
      </c>
      <c r="AU640" s="218" t="s">
        <v>86</v>
      </c>
      <c r="AY640" s="19" t="s">
        <v>164</v>
      </c>
      <c r="BE640" s="219">
        <f>IF(N640="základní",J640,0)</f>
        <v>0</v>
      </c>
      <c r="BF640" s="219">
        <f>IF(N640="snížená",J640,0)</f>
        <v>0</v>
      </c>
      <c r="BG640" s="219">
        <f>IF(N640="zákl. přenesená",J640,0)</f>
        <v>0</v>
      </c>
      <c r="BH640" s="219">
        <f>IF(N640="sníž. přenesená",J640,0)</f>
        <v>0</v>
      </c>
      <c r="BI640" s="219">
        <f>IF(N640="nulová",J640,0)</f>
        <v>0</v>
      </c>
      <c r="BJ640" s="19" t="s">
        <v>84</v>
      </c>
      <c r="BK640" s="219">
        <f>ROUND(I640*H640,2)</f>
        <v>0</v>
      </c>
      <c r="BL640" s="19" t="s">
        <v>272</v>
      </c>
      <c r="BM640" s="218" t="s">
        <v>1208</v>
      </c>
    </row>
    <row r="641" s="2" customFormat="1" ht="55.2" customHeight="1">
      <c r="A641" s="41"/>
      <c r="B641" s="42"/>
      <c r="C641" s="207" t="s">
        <v>1209</v>
      </c>
      <c r="D641" s="207" t="s">
        <v>166</v>
      </c>
      <c r="E641" s="208" t="s">
        <v>1210</v>
      </c>
      <c r="F641" s="209" t="s">
        <v>1211</v>
      </c>
      <c r="G641" s="210" t="s">
        <v>221</v>
      </c>
      <c r="H641" s="211">
        <v>1.25</v>
      </c>
      <c r="I641" s="212"/>
      <c r="J641" s="213">
        <f>ROUND(I641*H641,2)</f>
        <v>0</v>
      </c>
      <c r="K641" s="209" t="s">
        <v>170</v>
      </c>
      <c r="L641" s="47"/>
      <c r="M641" s="214" t="s">
        <v>32</v>
      </c>
      <c r="N641" s="215" t="s">
        <v>47</v>
      </c>
      <c r="O641" s="87"/>
      <c r="P641" s="216">
        <f>O641*H641</f>
        <v>0</v>
      </c>
      <c r="Q641" s="216">
        <v>0</v>
      </c>
      <c r="R641" s="216">
        <f>Q641*H641</f>
        <v>0</v>
      </c>
      <c r="S641" s="216">
        <v>0</v>
      </c>
      <c r="T641" s="217">
        <f>S641*H641</f>
        <v>0</v>
      </c>
      <c r="U641" s="41"/>
      <c r="V641" s="41"/>
      <c r="W641" s="41"/>
      <c r="X641" s="41"/>
      <c r="Y641" s="41"/>
      <c r="Z641" s="41"/>
      <c r="AA641" s="41"/>
      <c r="AB641" s="41"/>
      <c r="AC641" s="41"/>
      <c r="AD641" s="41"/>
      <c r="AE641" s="41"/>
      <c r="AR641" s="218" t="s">
        <v>272</v>
      </c>
      <c r="AT641" s="218" t="s">
        <v>166</v>
      </c>
      <c r="AU641" s="218" t="s">
        <v>86</v>
      </c>
      <c r="AY641" s="19" t="s">
        <v>164</v>
      </c>
      <c r="BE641" s="219">
        <f>IF(N641="základní",J641,0)</f>
        <v>0</v>
      </c>
      <c r="BF641" s="219">
        <f>IF(N641="snížená",J641,0)</f>
        <v>0</v>
      </c>
      <c r="BG641" s="219">
        <f>IF(N641="zákl. přenesená",J641,0)</f>
        <v>0</v>
      </c>
      <c r="BH641" s="219">
        <f>IF(N641="sníž. přenesená",J641,0)</f>
        <v>0</v>
      </c>
      <c r="BI641" s="219">
        <f>IF(N641="nulová",J641,0)</f>
        <v>0</v>
      </c>
      <c r="BJ641" s="19" t="s">
        <v>84</v>
      </c>
      <c r="BK641" s="219">
        <f>ROUND(I641*H641,2)</f>
        <v>0</v>
      </c>
      <c r="BL641" s="19" t="s">
        <v>272</v>
      </c>
      <c r="BM641" s="218" t="s">
        <v>1212</v>
      </c>
    </row>
    <row r="642" s="2" customFormat="1">
      <c r="A642" s="41"/>
      <c r="B642" s="42"/>
      <c r="C642" s="43"/>
      <c r="D642" s="220" t="s">
        <v>173</v>
      </c>
      <c r="E642" s="43"/>
      <c r="F642" s="221" t="s">
        <v>1213</v>
      </c>
      <c r="G642" s="43"/>
      <c r="H642" s="43"/>
      <c r="I642" s="222"/>
      <c r="J642" s="43"/>
      <c r="K642" s="43"/>
      <c r="L642" s="47"/>
      <c r="M642" s="223"/>
      <c r="N642" s="224"/>
      <c r="O642" s="87"/>
      <c r="P642" s="87"/>
      <c r="Q642" s="87"/>
      <c r="R642" s="87"/>
      <c r="S642" s="87"/>
      <c r="T642" s="88"/>
      <c r="U642" s="41"/>
      <c r="V642" s="41"/>
      <c r="W642" s="41"/>
      <c r="X642" s="41"/>
      <c r="Y642" s="41"/>
      <c r="Z642" s="41"/>
      <c r="AA642" s="41"/>
      <c r="AB642" s="41"/>
      <c r="AC642" s="41"/>
      <c r="AD642" s="41"/>
      <c r="AE642" s="41"/>
      <c r="AT642" s="19" t="s">
        <v>173</v>
      </c>
      <c r="AU642" s="19" t="s">
        <v>86</v>
      </c>
    </row>
    <row r="643" s="12" customFormat="1" ht="22.8" customHeight="1">
      <c r="A643" s="12"/>
      <c r="B643" s="191"/>
      <c r="C643" s="192"/>
      <c r="D643" s="193" t="s">
        <v>75</v>
      </c>
      <c r="E643" s="205" t="s">
        <v>1214</v>
      </c>
      <c r="F643" s="205" t="s">
        <v>1215</v>
      </c>
      <c r="G643" s="192"/>
      <c r="H643" s="192"/>
      <c r="I643" s="195"/>
      <c r="J643" s="206">
        <f>BK643</f>
        <v>0</v>
      </c>
      <c r="K643" s="192"/>
      <c r="L643" s="197"/>
      <c r="M643" s="198"/>
      <c r="N643" s="199"/>
      <c r="O643" s="199"/>
      <c r="P643" s="200">
        <f>SUM(P644:P672)</f>
        <v>0</v>
      </c>
      <c r="Q643" s="199"/>
      <c r="R643" s="200">
        <f>SUM(R644:R672)</f>
        <v>0.90752999999999995</v>
      </c>
      <c r="S643" s="199"/>
      <c r="T643" s="201">
        <f>SUM(T644:T672)</f>
        <v>0</v>
      </c>
      <c r="U643" s="12"/>
      <c r="V643" s="12"/>
      <c r="W643" s="12"/>
      <c r="X643" s="12"/>
      <c r="Y643" s="12"/>
      <c r="Z643" s="12"/>
      <c r="AA643" s="12"/>
      <c r="AB643" s="12"/>
      <c r="AC643" s="12"/>
      <c r="AD643" s="12"/>
      <c r="AE643" s="12"/>
      <c r="AR643" s="202" t="s">
        <v>86</v>
      </c>
      <c r="AT643" s="203" t="s">
        <v>75</v>
      </c>
      <c r="AU643" s="203" t="s">
        <v>84</v>
      </c>
      <c r="AY643" s="202" t="s">
        <v>164</v>
      </c>
      <c r="BK643" s="204">
        <f>SUM(BK644:BK672)</f>
        <v>0</v>
      </c>
    </row>
    <row r="644" s="2" customFormat="1" ht="26.4" customHeight="1">
      <c r="A644" s="41"/>
      <c r="B644" s="42"/>
      <c r="C644" s="207" t="s">
        <v>1216</v>
      </c>
      <c r="D644" s="207" t="s">
        <v>166</v>
      </c>
      <c r="E644" s="208" t="s">
        <v>1217</v>
      </c>
      <c r="F644" s="209" t="s">
        <v>1218</v>
      </c>
      <c r="G644" s="210" t="s">
        <v>169</v>
      </c>
      <c r="H644" s="211">
        <v>19.800000000000001</v>
      </c>
      <c r="I644" s="212"/>
      <c r="J644" s="213">
        <f>ROUND(I644*H644,2)</f>
        <v>0</v>
      </c>
      <c r="K644" s="209" t="s">
        <v>170</v>
      </c>
      <c r="L644" s="47"/>
      <c r="M644" s="214" t="s">
        <v>32</v>
      </c>
      <c r="N644" s="215" t="s">
        <v>47</v>
      </c>
      <c r="O644" s="87"/>
      <c r="P644" s="216">
        <f>O644*H644</f>
        <v>0</v>
      </c>
      <c r="Q644" s="216">
        <v>0</v>
      </c>
      <c r="R644" s="216">
        <f>Q644*H644</f>
        <v>0</v>
      </c>
      <c r="S644" s="216">
        <v>0</v>
      </c>
      <c r="T644" s="217">
        <f>S644*H644</f>
        <v>0</v>
      </c>
      <c r="U644" s="41"/>
      <c r="V644" s="41"/>
      <c r="W644" s="41"/>
      <c r="X644" s="41"/>
      <c r="Y644" s="41"/>
      <c r="Z644" s="41"/>
      <c r="AA644" s="41"/>
      <c r="AB644" s="41"/>
      <c r="AC644" s="41"/>
      <c r="AD644" s="41"/>
      <c r="AE644" s="41"/>
      <c r="AR644" s="218" t="s">
        <v>272</v>
      </c>
      <c r="AT644" s="218" t="s">
        <v>166</v>
      </c>
      <c r="AU644" s="218" t="s">
        <v>86</v>
      </c>
      <c r="AY644" s="19" t="s">
        <v>164</v>
      </c>
      <c r="BE644" s="219">
        <f>IF(N644="základní",J644,0)</f>
        <v>0</v>
      </c>
      <c r="BF644" s="219">
        <f>IF(N644="snížená",J644,0)</f>
        <v>0</v>
      </c>
      <c r="BG644" s="219">
        <f>IF(N644="zákl. přenesená",J644,0)</f>
        <v>0</v>
      </c>
      <c r="BH644" s="219">
        <f>IF(N644="sníž. přenesená",J644,0)</f>
        <v>0</v>
      </c>
      <c r="BI644" s="219">
        <f>IF(N644="nulová",J644,0)</f>
        <v>0</v>
      </c>
      <c r="BJ644" s="19" t="s">
        <v>84</v>
      </c>
      <c r="BK644" s="219">
        <f>ROUND(I644*H644,2)</f>
        <v>0</v>
      </c>
      <c r="BL644" s="19" t="s">
        <v>272</v>
      </c>
      <c r="BM644" s="218" t="s">
        <v>1219</v>
      </c>
    </row>
    <row r="645" s="2" customFormat="1">
      <c r="A645" s="41"/>
      <c r="B645" s="42"/>
      <c r="C645" s="43"/>
      <c r="D645" s="220" t="s">
        <v>173</v>
      </c>
      <c r="E645" s="43"/>
      <c r="F645" s="221" t="s">
        <v>1220</v>
      </c>
      <c r="G645" s="43"/>
      <c r="H645" s="43"/>
      <c r="I645" s="222"/>
      <c r="J645" s="43"/>
      <c r="K645" s="43"/>
      <c r="L645" s="47"/>
      <c r="M645" s="223"/>
      <c r="N645" s="224"/>
      <c r="O645" s="87"/>
      <c r="P645" s="87"/>
      <c r="Q645" s="87"/>
      <c r="R645" s="87"/>
      <c r="S645" s="87"/>
      <c r="T645" s="88"/>
      <c r="U645" s="41"/>
      <c r="V645" s="41"/>
      <c r="W645" s="41"/>
      <c r="X645" s="41"/>
      <c r="Y645" s="41"/>
      <c r="Z645" s="41"/>
      <c r="AA645" s="41"/>
      <c r="AB645" s="41"/>
      <c r="AC645" s="41"/>
      <c r="AD645" s="41"/>
      <c r="AE645" s="41"/>
      <c r="AT645" s="19" t="s">
        <v>173</v>
      </c>
      <c r="AU645" s="19" t="s">
        <v>86</v>
      </c>
    </row>
    <row r="646" s="2" customFormat="1" ht="26.4" customHeight="1">
      <c r="A646" s="41"/>
      <c r="B646" s="42"/>
      <c r="C646" s="207" t="s">
        <v>1221</v>
      </c>
      <c r="D646" s="207" t="s">
        <v>166</v>
      </c>
      <c r="E646" s="208" t="s">
        <v>1217</v>
      </c>
      <c r="F646" s="209" t="s">
        <v>1218</v>
      </c>
      <c r="G646" s="210" t="s">
        <v>169</v>
      </c>
      <c r="H646" s="211">
        <v>9.3599999999999994</v>
      </c>
      <c r="I646" s="212"/>
      <c r="J646" s="213">
        <f>ROUND(I646*H646,2)</f>
        <v>0</v>
      </c>
      <c r="K646" s="209" t="s">
        <v>170</v>
      </c>
      <c r="L646" s="47"/>
      <c r="M646" s="214" t="s">
        <v>32</v>
      </c>
      <c r="N646" s="215" t="s">
        <v>47</v>
      </c>
      <c r="O646" s="87"/>
      <c r="P646" s="216">
        <f>O646*H646</f>
        <v>0</v>
      </c>
      <c r="Q646" s="216">
        <v>0</v>
      </c>
      <c r="R646" s="216">
        <f>Q646*H646</f>
        <v>0</v>
      </c>
      <c r="S646" s="216">
        <v>0</v>
      </c>
      <c r="T646" s="217">
        <f>S646*H646</f>
        <v>0</v>
      </c>
      <c r="U646" s="41"/>
      <c r="V646" s="41"/>
      <c r="W646" s="41"/>
      <c r="X646" s="41"/>
      <c r="Y646" s="41"/>
      <c r="Z646" s="41"/>
      <c r="AA646" s="41"/>
      <c r="AB646" s="41"/>
      <c r="AC646" s="41"/>
      <c r="AD646" s="41"/>
      <c r="AE646" s="41"/>
      <c r="AR646" s="218" t="s">
        <v>272</v>
      </c>
      <c r="AT646" s="218" t="s">
        <v>166</v>
      </c>
      <c r="AU646" s="218" t="s">
        <v>86</v>
      </c>
      <c r="AY646" s="19" t="s">
        <v>164</v>
      </c>
      <c r="BE646" s="219">
        <f>IF(N646="základní",J646,0)</f>
        <v>0</v>
      </c>
      <c r="BF646" s="219">
        <f>IF(N646="snížená",J646,0)</f>
        <v>0</v>
      </c>
      <c r="BG646" s="219">
        <f>IF(N646="zákl. přenesená",J646,0)</f>
        <v>0</v>
      </c>
      <c r="BH646" s="219">
        <f>IF(N646="sníž. přenesená",J646,0)</f>
        <v>0</v>
      </c>
      <c r="BI646" s="219">
        <f>IF(N646="nulová",J646,0)</f>
        <v>0</v>
      </c>
      <c r="BJ646" s="19" t="s">
        <v>84</v>
      </c>
      <c r="BK646" s="219">
        <f>ROUND(I646*H646,2)</f>
        <v>0</v>
      </c>
      <c r="BL646" s="19" t="s">
        <v>272</v>
      </c>
      <c r="BM646" s="218" t="s">
        <v>1222</v>
      </c>
    </row>
    <row r="647" s="2" customFormat="1">
      <c r="A647" s="41"/>
      <c r="B647" s="42"/>
      <c r="C647" s="43"/>
      <c r="D647" s="220" t="s">
        <v>173</v>
      </c>
      <c r="E647" s="43"/>
      <c r="F647" s="221" t="s">
        <v>1220</v>
      </c>
      <c r="G647" s="43"/>
      <c r="H647" s="43"/>
      <c r="I647" s="222"/>
      <c r="J647" s="43"/>
      <c r="K647" s="43"/>
      <c r="L647" s="47"/>
      <c r="M647" s="223"/>
      <c r="N647" s="224"/>
      <c r="O647" s="87"/>
      <c r="P647" s="87"/>
      <c r="Q647" s="87"/>
      <c r="R647" s="87"/>
      <c r="S647" s="87"/>
      <c r="T647" s="88"/>
      <c r="U647" s="41"/>
      <c r="V647" s="41"/>
      <c r="W647" s="41"/>
      <c r="X647" s="41"/>
      <c r="Y647" s="41"/>
      <c r="Z647" s="41"/>
      <c r="AA647" s="41"/>
      <c r="AB647" s="41"/>
      <c r="AC647" s="41"/>
      <c r="AD647" s="41"/>
      <c r="AE647" s="41"/>
      <c r="AT647" s="19" t="s">
        <v>173</v>
      </c>
      <c r="AU647" s="19" t="s">
        <v>86</v>
      </c>
    </row>
    <row r="648" s="13" customFormat="1">
      <c r="A648" s="13"/>
      <c r="B648" s="225"/>
      <c r="C648" s="226"/>
      <c r="D648" s="227" t="s">
        <v>179</v>
      </c>
      <c r="E648" s="228" t="s">
        <v>32</v>
      </c>
      <c r="F648" s="229" t="s">
        <v>1223</v>
      </c>
      <c r="G648" s="226"/>
      <c r="H648" s="230">
        <v>9.3599999999999994</v>
      </c>
      <c r="I648" s="231"/>
      <c r="J648" s="226"/>
      <c r="K648" s="226"/>
      <c r="L648" s="232"/>
      <c r="M648" s="233"/>
      <c r="N648" s="234"/>
      <c r="O648" s="234"/>
      <c r="P648" s="234"/>
      <c r="Q648" s="234"/>
      <c r="R648" s="234"/>
      <c r="S648" s="234"/>
      <c r="T648" s="235"/>
      <c r="U648" s="13"/>
      <c r="V648" s="13"/>
      <c r="W648" s="13"/>
      <c r="X648" s="13"/>
      <c r="Y648" s="13"/>
      <c r="Z648" s="13"/>
      <c r="AA648" s="13"/>
      <c r="AB648" s="13"/>
      <c r="AC648" s="13"/>
      <c r="AD648" s="13"/>
      <c r="AE648" s="13"/>
      <c r="AT648" s="236" t="s">
        <v>179</v>
      </c>
      <c r="AU648" s="236" t="s">
        <v>86</v>
      </c>
      <c r="AV648" s="13" t="s">
        <v>86</v>
      </c>
      <c r="AW648" s="13" t="s">
        <v>38</v>
      </c>
      <c r="AX648" s="13" t="s">
        <v>84</v>
      </c>
      <c r="AY648" s="236" t="s">
        <v>164</v>
      </c>
    </row>
    <row r="649" s="2" customFormat="1" ht="26.4" customHeight="1">
      <c r="A649" s="41"/>
      <c r="B649" s="42"/>
      <c r="C649" s="207" t="s">
        <v>1224</v>
      </c>
      <c r="D649" s="207" t="s">
        <v>166</v>
      </c>
      <c r="E649" s="208" t="s">
        <v>1217</v>
      </c>
      <c r="F649" s="209" t="s">
        <v>1218</v>
      </c>
      <c r="G649" s="210" t="s">
        <v>169</v>
      </c>
      <c r="H649" s="211">
        <v>15.970000000000001</v>
      </c>
      <c r="I649" s="212"/>
      <c r="J649" s="213">
        <f>ROUND(I649*H649,2)</f>
        <v>0</v>
      </c>
      <c r="K649" s="209" t="s">
        <v>170</v>
      </c>
      <c r="L649" s="47"/>
      <c r="M649" s="214" t="s">
        <v>32</v>
      </c>
      <c r="N649" s="215" t="s">
        <v>47</v>
      </c>
      <c r="O649" s="87"/>
      <c r="P649" s="216">
        <f>O649*H649</f>
        <v>0</v>
      </c>
      <c r="Q649" s="216">
        <v>0</v>
      </c>
      <c r="R649" s="216">
        <f>Q649*H649</f>
        <v>0</v>
      </c>
      <c r="S649" s="216">
        <v>0</v>
      </c>
      <c r="T649" s="217">
        <f>S649*H649</f>
        <v>0</v>
      </c>
      <c r="U649" s="41"/>
      <c r="V649" s="41"/>
      <c r="W649" s="41"/>
      <c r="X649" s="41"/>
      <c r="Y649" s="41"/>
      <c r="Z649" s="41"/>
      <c r="AA649" s="41"/>
      <c r="AB649" s="41"/>
      <c r="AC649" s="41"/>
      <c r="AD649" s="41"/>
      <c r="AE649" s="41"/>
      <c r="AR649" s="218" t="s">
        <v>272</v>
      </c>
      <c r="AT649" s="218" t="s">
        <v>166</v>
      </c>
      <c r="AU649" s="218" t="s">
        <v>86</v>
      </c>
      <c r="AY649" s="19" t="s">
        <v>164</v>
      </c>
      <c r="BE649" s="219">
        <f>IF(N649="základní",J649,0)</f>
        <v>0</v>
      </c>
      <c r="BF649" s="219">
        <f>IF(N649="snížená",J649,0)</f>
        <v>0</v>
      </c>
      <c r="BG649" s="219">
        <f>IF(N649="zákl. přenesená",J649,0)</f>
        <v>0</v>
      </c>
      <c r="BH649" s="219">
        <f>IF(N649="sníž. přenesená",J649,0)</f>
        <v>0</v>
      </c>
      <c r="BI649" s="219">
        <f>IF(N649="nulová",J649,0)</f>
        <v>0</v>
      </c>
      <c r="BJ649" s="19" t="s">
        <v>84</v>
      </c>
      <c r="BK649" s="219">
        <f>ROUND(I649*H649,2)</f>
        <v>0</v>
      </c>
      <c r="BL649" s="19" t="s">
        <v>272</v>
      </c>
      <c r="BM649" s="218" t="s">
        <v>1225</v>
      </c>
    </row>
    <row r="650" s="2" customFormat="1">
      <c r="A650" s="41"/>
      <c r="B650" s="42"/>
      <c r="C650" s="43"/>
      <c r="D650" s="220" t="s">
        <v>173</v>
      </c>
      <c r="E650" s="43"/>
      <c r="F650" s="221" t="s">
        <v>1220</v>
      </c>
      <c r="G650" s="43"/>
      <c r="H650" s="43"/>
      <c r="I650" s="222"/>
      <c r="J650" s="43"/>
      <c r="K650" s="43"/>
      <c r="L650" s="47"/>
      <c r="M650" s="223"/>
      <c r="N650" s="224"/>
      <c r="O650" s="87"/>
      <c r="P650" s="87"/>
      <c r="Q650" s="87"/>
      <c r="R650" s="87"/>
      <c r="S650" s="87"/>
      <c r="T650" s="88"/>
      <c r="U650" s="41"/>
      <c r="V650" s="41"/>
      <c r="W650" s="41"/>
      <c r="X650" s="41"/>
      <c r="Y650" s="41"/>
      <c r="Z650" s="41"/>
      <c r="AA650" s="41"/>
      <c r="AB650" s="41"/>
      <c r="AC650" s="41"/>
      <c r="AD650" s="41"/>
      <c r="AE650" s="41"/>
      <c r="AT650" s="19" t="s">
        <v>173</v>
      </c>
      <c r="AU650" s="19" t="s">
        <v>86</v>
      </c>
    </row>
    <row r="651" s="13" customFormat="1">
      <c r="A651" s="13"/>
      <c r="B651" s="225"/>
      <c r="C651" s="226"/>
      <c r="D651" s="227" t="s">
        <v>179</v>
      </c>
      <c r="E651" s="228" t="s">
        <v>32</v>
      </c>
      <c r="F651" s="229" t="s">
        <v>1226</v>
      </c>
      <c r="G651" s="226"/>
      <c r="H651" s="230">
        <v>15.970000000000001</v>
      </c>
      <c r="I651" s="231"/>
      <c r="J651" s="226"/>
      <c r="K651" s="226"/>
      <c r="L651" s="232"/>
      <c r="M651" s="233"/>
      <c r="N651" s="234"/>
      <c r="O651" s="234"/>
      <c r="P651" s="234"/>
      <c r="Q651" s="234"/>
      <c r="R651" s="234"/>
      <c r="S651" s="234"/>
      <c r="T651" s="235"/>
      <c r="U651" s="13"/>
      <c r="V651" s="13"/>
      <c r="W651" s="13"/>
      <c r="X651" s="13"/>
      <c r="Y651" s="13"/>
      <c r="Z651" s="13"/>
      <c r="AA651" s="13"/>
      <c r="AB651" s="13"/>
      <c r="AC651" s="13"/>
      <c r="AD651" s="13"/>
      <c r="AE651" s="13"/>
      <c r="AT651" s="236" t="s">
        <v>179</v>
      </c>
      <c r="AU651" s="236" t="s">
        <v>86</v>
      </c>
      <c r="AV651" s="13" t="s">
        <v>86</v>
      </c>
      <c r="AW651" s="13" t="s">
        <v>38</v>
      </c>
      <c r="AX651" s="13" t="s">
        <v>84</v>
      </c>
      <c r="AY651" s="236" t="s">
        <v>164</v>
      </c>
    </row>
    <row r="652" s="2" customFormat="1" ht="26.4" customHeight="1">
      <c r="A652" s="41"/>
      <c r="B652" s="42"/>
      <c r="C652" s="207" t="s">
        <v>1227</v>
      </c>
      <c r="D652" s="207" t="s">
        <v>166</v>
      </c>
      <c r="E652" s="208" t="s">
        <v>1228</v>
      </c>
      <c r="F652" s="209" t="s">
        <v>1229</v>
      </c>
      <c r="G652" s="210" t="s">
        <v>169</v>
      </c>
      <c r="H652" s="211">
        <v>15.970000000000001</v>
      </c>
      <c r="I652" s="212"/>
      <c r="J652" s="213">
        <f>ROUND(I652*H652,2)</f>
        <v>0</v>
      </c>
      <c r="K652" s="209" t="s">
        <v>170</v>
      </c>
      <c r="L652" s="47"/>
      <c r="M652" s="214" t="s">
        <v>32</v>
      </c>
      <c r="N652" s="215" t="s">
        <v>47</v>
      </c>
      <c r="O652" s="87"/>
      <c r="P652" s="216">
        <f>O652*H652</f>
        <v>0</v>
      </c>
      <c r="Q652" s="216">
        <v>0.00029999999999999997</v>
      </c>
      <c r="R652" s="216">
        <f>Q652*H652</f>
        <v>0.0047910000000000001</v>
      </c>
      <c r="S652" s="216">
        <v>0</v>
      </c>
      <c r="T652" s="217">
        <f>S652*H652</f>
        <v>0</v>
      </c>
      <c r="U652" s="41"/>
      <c r="V652" s="41"/>
      <c r="W652" s="41"/>
      <c r="X652" s="41"/>
      <c r="Y652" s="41"/>
      <c r="Z652" s="41"/>
      <c r="AA652" s="41"/>
      <c r="AB652" s="41"/>
      <c r="AC652" s="41"/>
      <c r="AD652" s="41"/>
      <c r="AE652" s="41"/>
      <c r="AR652" s="218" t="s">
        <v>272</v>
      </c>
      <c r="AT652" s="218" t="s">
        <v>166</v>
      </c>
      <c r="AU652" s="218" t="s">
        <v>86</v>
      </c>
      <c r="AY652" s="19" t="s">
        <v>164</v>
      </c>
      <c r="BE652" s="219">
        <f>IF(N652="základní",J652,0)</f>
        <v>0</v>
      </c>
      <c r="BF652" s="219">
        <f>IF(N652="snížená",J652,0)</f>
        <v>0</v>
      </c>
      <c r="BG652" s="219">
        <f>IF(N652="zákl. přenesená",J652,0)</f>
        <v>0</v>
      </c>
      <c r="BH652" s="219">
        <f>IF(N652="sníž. přenesená",J652,0)</f>
        <v>0</v>
      </c>
      <c r="BI652" s="219">
        <f>IF(N652="nulová",J652,0)</f>
        <v>0</v>
      </c>
      <c r="BJ652" s="19" t="s">
        <v>84</v>
      </c>
      <c r="BK652" s="219">
        <f>ROUND(I652*H652,2)</f>
        <v>0</v>
      </c>
      <c r="BL652" s="19" t="s">
        <v>272</v>
      </c>
      <c r="BM652" s="218" t="s">
        <v>1230</v>
      </c>
    </row>
    <row r="653" s="2" customFormat="1">
      <c r="A653" s="41"/>
      <c r="B653" s="42"/>
      <c r="C653" s="43"/>
      <c r="D653" s="220" t="s">
        <v>173</v>
      </c>
      <c r="E653" s="43"/>
      <c r="F653" s="221" t="s">
        <v>1231</v>
      </c>
      <c r="G653" s="43"/>
      <c r="H653" s="43"/>
      <c r="I653" s="222"/>
      <c r="J653" s="43"/>
      <c r="K653" s="43"/>
      <c r="L653" s="47"/>
      <c r="M653" s="223"/>
      <c r="N653" s="224"/>
      <c r="O653" s="87"/>
      <c r="P653" s="87"/>
      <c r="Q653" s="87"/>
      <c r="R653" s="87"/>
      <c r="S653" s="87"/>
      <c r="T653" s="88"/>
      <c r="U653" s="41"/>
      <c r="V653" s="41"/>
      <c r="W653" s="41"/>
      <c r="X653" s="41"/>
      <c r="Y653" s="41"/>
      <c r="Z653" s="41"/>
      <c r="AA653" s="41"/>
      <c r="AB653" s="41"/>
      <c r="AC653" s="41"/>
      <c r="AD653" s="41"/>
      <c r="AE653" s="41"/>
      <c r="AT653" s="19" t="s">
        <v>173</v>
      </c>
      <c r="AU653" s="19" t="s">
        <v>86</v>
      </c>
    </row>
    <row r="654" s="2" customFormat="1" ht="40.8" customHeight="1">
      <c r="A654" s="41"/>
      <c r="B654" s="42"/>
      <c r="C654" s="207" t="s">
        <v>1232</v>
      </c>
      <c r="D654" s="207" t="s">
        <v>166</v>
      </c>
      <c r="E654" s="208" t="s">
        <v>1233</v>
      </c>
      <c r="F654" s="209" t="s">
        <v>1234</v>
      </c>
      <c r="G654" s="210" t="s">
        <v>169</v>
      </c>
      <c r="H654" s="211">
        <v>15.970000000000001</v>
      </c>
      <c r="I654" s="212"/>
      <c r="J654" s="213">
        <f>ROUND(I654*H654,2)</f>
        <v>0</v>
      </c>
      <c r="K654" s="209" t="s">
        <v>170</v>
      </c>
      <c r="L654" s="47"/>
      <c r="M654" s="214" t="s">
        <v>32</v>
      </c>
      <c r="N654" s="215" t="s">
        <v>47</v>
      </c>
      <c r="O654" s="87"/>
      <c r="P654" s="216">
        <f>O654*H654</f>
        <v>0</v>
      </c>
      <c r="Q654" s="216">
        <v>0.0045500000000000002</v>
      </c>
      <c r="R654" s="216">
        <f>Q654*H654</f>
        <v>0.072663500000000006</v>
      </c>
      <c r="S654" s="216">
        <v>0</v>
      </c>
      <c r="T654" s="217">
        <f>S654*H654</f>
        <v>0</v>
      </c>
      <c r="U654" s="41"/>
      <c r="V654" s="41"/>
      <c r="W654" s="41"/>
      <c r="X654" s="41"/>
      <c r="Y654" s="41"/>
      <c r="Z654" s="41"/>
      <c r="AA654" s="41"/>
      <c r="AB654" s="41"/>
      <c r="AC654" s="41"/>
      <c r="AD654" s="41"/>
      <c r="AE654" s="41"/>
      <c r="AR654" s="218" t="s">
        <v>272</v>
      </c>
      <c r="AT654" s="218" t="s">
        <v>166</v>
      </c>
      <c r="AU654" s="218" t="s">
        <v>86</v>
      </c>
      <c r="AY654" s="19" t="s">
        <v>164</v>
      </c>
      <c r="BE654" s="219">
        <f>IF(N654="základní",J654,0)</f>
        <v>0</v>
      </c>
      <c r="BF654" s="219">
        <f>IF(N654="snížená",J654,0)</f>
        <v>0</v>
      </c>
      <c r="BG654" s="219">
        <f>IF(N654="zákl. přenesená",J654,0)</f>
        <v>0</v>
      </c>
      <c r="BH654" s="219">
        <f>IF(N654="sníž. přenesená",J654,0)</f>
        <v>0</v>
      </c>
      <c r="BI654" s="219">
        <f>IF(N654="nulová",J654,0)</f>
        <v>0</v>
      </c>
      <c r="BJ654" s="19" t="s">
        <v>84</v>
      </c>
      <c r="BK654" s="219">
        <f>ROUND(I654*H654,2)</f>
        <v>0</v>
      </c>
      <c r="BL654" s="19" t="s">
        <v>272</v>
      </c>
      <c r="BM654" s="218" t="s">
        <v>1235</v>
      </c>
    </row>
    <row r="655" s="2" customFormat="1">
      <c r="A655" s="41"/>
      <c r="B655" s="42"/>
      <c r="C655" s="43"/>
      <c r="D655" s="220" t="s">
        <v>173</v>
      </c>
      <c r="E655" s="43"/>
      <c r="F655" s="221" t="s">
        <v>1236</v>
      </c>
      <c r="G655" s="43"/>
      <c r="H655" s="43"/>
      <c r="I655" s="222"/>
      <c r="J655" s="43"/>
      <c r="K655" s="43"/>
      <c r="L655" s="47"/>
      <c r="M655" s="223"/>
      <c r="N655" s="224"/>
      <c r="O655" s="87"/>
      <c r="P655" s="87"/>
      <c r="Q655" s="87"/>
      <c r="R655" s="87"/>
      <c r="S655" s="87"/>
      <c r="T655" s="88"/>
      <c r="U655" s="41"/>
      <c r="V655" s="41"/>
      <c r="W655" s="41"/>
      <c r="X655" s="41"/>
      <c r="Y655" s="41"/>
      <c r="Z655" s="41"/>
      <c r="AA655" s="41"/>
      <c r="AB655" s="41"/>
      <c r="AC655" s="41"/>
      <c r="AD655" s="41"/>
      <c r="AE655" s="41"/>
      <c r="AT655" s="19" t="s">
        <v>173</v>
      </c>
      <c r="AU655" s="19" t="s">
        <v>86</v>
      </c>
    </row>
    <row r="656" s="2" customFormat="1" ht="40.8" customHeight="1">
      <c r="A656" s="41"/>
      <c r="B656" s="42"/>
      <c r="C656" s="207" t="s">
        <v>1237</v>
      </c>
      <c r="D656" s="207" t="s">
        <v>166</v>
      </c>
      <c r="E656" s="208" t="s">
        <v>1238</v>
      </c>
      <c r="F656" s="209" t="s">
        <v>1239</v>
      </c>
      <c r="G656" s="210" t="s">
        <v>345</v>
      </c>
      <c r="H656" s="211">
        <v>14</v>
      </c>
      <c r="I656" s="212"/>
      <c r="J656" s="213">
        <f>ROUND(I656*H656,2)</f>
        <v>0</v>
      </c>
      <c r="K656" s="209" t="s">
        <v>170</v>
      </c>
      <c r="L656" s="47"/>
      <c r="M656" s="214" t="s">
        <v>32</v>
      </c>
      <c r="N656" s="215" t="s">
        <v>47</v>
      </c>
      <c r="O656" s="87"/>
      <c r="P656" s="216">
        <f>O656*H656</f>
        <v>0</v>
      </c>
      <c r="Q656" s="216">
        <v>0.00029999999999999997</v>
      </c>
      <c r="R656" s="216">
        <f>Q656*H656</f>
        <v>0.0041999999999999997</v>
      </c>
      <c r="S656" s="216">
        <v>0</v>
      </c>
      <c r="T656" s="217">
        <f>S656*H656</f>
        <v>0</v>
      </c>
      <c r="U656" s="41"/>
      <c r="V656" s="41"/>
      <c r="W656" s="41"/>
      <c r="X656" s="41"/>
      <c r="Y656" s="41"/>
      <c r="Z656" s="41"/>
      <c r="AA656" s="41"/>
      <c r="AB656" s="41"/>
      <c r="AC656" s="41"/>
      <c r="AD656" s="41"/>
      <c r="AE656" s="41"/>
      <c r="AR656" s="218" t="s">
        <v>272</v>
      </c>
      <c r="AT656" s="218" t="s">
        <v>166</v>
      </c>
      <c r="AU656" s="218" t="s">
        <v>86</v>
      </c>
      <c r="AY656" s="19" t="s">
        <v>164</v>
      </c>
      <c r="BE656" s="219">
        <f>IF(N656="základní",J656,0)</f>
        <v>0</v>
      </c>
      <c r="BF656" s="219">
        <f>IF(N656="snížená",J656,0)</f>
        <v>0</v>
      </c>
      <c r="BG656" s="219">
        <f>IF(N656="zákl. přenesená",J656,0)</f>
        <v>0</v>
      </c>
      <c r="BH656" s="219">
        <f>IF(N656="sníž. přenesená",J656,0)</f>
        <v>0</v>
      </c>
      <c r="BI656" s="219">
        <f>IF(N656="nulová",J656,0)</f>
        <v>0</v>
      </c>
      <c r="BJ656" s="19" t="s">
        <v>84</v>
      </c>
      <c r="BK656" s="219">
        <f>ROUND(I656*H656,2)</f>
        <v>0</v>
      </c>
      <c r="BL656" s="19" t="s">
        <v>272</v>
      </c>
      <c r="BM656" s="218" t="s">
        <v>1240</v>
      </c>
    </row>
    <row r="657" s="2" customFormat="1">
      <c r="A657" s="41"/>
      <c r="B657" s="42"/>
      <c r="C657" s="43"/>
      <c r="D657" s="220" t="s">
        <v>173</v>
      </c>
      <c r="E657" s="43"/>
      <c r="F657" s="221" t="s">
        <v>1241</v>
      </c>
      <c r="G657" s="43"/>
      <c r="H657" s="43"/>
      <c r="I657" s="222"/>
      <c r="J657" s="43"/>
      <c r="K657" s="43"/>
      <c r="L657" s="47"/>
      <c r="M657" s="223"/>
      <c r="N657" s="224"/>
      <c r="O657" s="87"/>
      <c r="P657" s="87"/>
      <c r="Q657" s="87"/>
      <c r="R657" s="87"/>
      <c r="S657" s="87"/>
      <c r="T657" s="88"/>
      <c r="U657" s="41"/>
      <c r="V657" s="41"/>
      <c r="W657" s="41"/>
      <c r="X657" s="41"/>
      <c r="Y657" s="41"/>
      <c r="Z657" s="41"/>
      <c r="AA657" s="41"/>
      <c r="AB657" s="41"/>
      <c r="AC657" s="41"/>
      <c r="AD657" s="41"/>
      <c r="AE657" s="41"/>
      <c r="AT657" s="19" t="s">
        <v>173</v>
      </c>
      <c r="AU657" s="19" t="s">
        <v>86</v>
      </c>
    </row>
    <row r="658" s="2" customFormat="1" ht="36" customHeight="1">
      <c r="A658" s="41"/>
      <c r="B658" s="42"/>
      <c r="C658" s="258" t="s">
        <v>1242</v>
      </c>
      <c r="D658" s="258" t="s">
        <v>237</v>
      </c>
      <c r="E658" s="259" t="s">
        <v>1243</v>
      </c>
      <c r="F658" s="260" t="s">
        <v>1244</v>
      </c>
      <c r="G658" s="261" t="s">
        <v>169</v>
      </c>
      <c r="H658" s="262">
        <v>1.3999999999999999</v>
      </c>
      <c r="I658" s="263"/>
      <c r="J658" s="264">
        <f>ROUND(I658*H658,2)</f>
        <v>0</v>
      </c>
      <c r="K658" s="260" t="s">
        <v>170</v>
      </c>
      <c r="L658" s="265"/>
      <c r="M658" s="266" t="s">
        <v>32</v>
      </c>
      <c r="N658" s="267" t="s">
        <v>47</v>
      </c>
      <c r="O658" s="87"/>
      <c r="P658" s="216">
        <f>O658*H658</f>
        <v>0</v>
      </c>
      <c r="Q658" s="216">
        <v>0.021999999999999999</v>
      </c>
      <c r="R658" s="216">
        <f>Q658*H658</f>
        <v>0.030799999999999998</v>
      </c>
      <c r="S658" s="216">
        <v>0</v>
      </c>
      <c r="T658" s="217">
        <f>S658*H658</f>
        <v>0</v>
      </c>
      <c r="U658" s="41"/>
      <c r="V658" s="41"/>
      <c r="W658" s="41"/>
      <c r="X658" s="41"/>
      <c r="Y658" s="41"/>
      <c r="Z658" s="41"/>
      <c r="AA658" s="41"/>
      <c r="AB658" s="41"/>
      <c r="AC658" s="41"/>
      <c r="AD658" s="41"/>
      <c r="AE658" s="41"/>
      <c r="AR658" s="218" t="s">
        <v>370</v>
      </c>
      <c r="AT658" s="218" t="s">
        <v>237</v>
      </c>
      <c r="AU658" s="218" t="s">
        <v>86</v>
      </c>
      <c r="AY658" s="19" t="s">
        <v>164</v>
      </c>
      <c r="BE658" s="219">
        <f>IF(N658="základní",J658,0)</f>
        <v>0</v>
      </c>
      <c r="BF658" s="219">
        <f>IF(N658="snížená",J658,0)</f>
        <v>0</v>
      </c>
      <c r="BG658" s="219">
        <f>IF(N658="zákl. přenesená",J658,0)</f>
        <v>0</v>
      </c>
      <c r="BH658" s="219">
        <f>IF(N658="sníž. přenesená",J658,0)</f>
        <v>0</v>
      </c>
      <c r="BI658" s="219">
        <f>IF(N658="nulová",J658,0)</f>
        <v>0</v>
      </c>
      <c r="BJ658" s="19" t="s">
        <v>84</v>
      </c>
      <c r="BK658" s="219">
        <f>ROUND(I658*H658,2)</f>
        <v>0</v>
      </c>
      <c r="BL658" s="19" t="s">
        <v>272</v>
      </c>
      <c r="BM658" s="218" t="s">
        <v>1245</v>
      </c>
    </row>
    <row r="659" s="13" customFormat="1">
      <c r="A659" s="13"/>
      <c r="B659" s="225"/>
      <c r="C659" s="226"/>
      <c r="D659" s="227" t="s">
        <v>179</v>
      </c>
      <c r="E659" s="226"/>
      <c r="F659" s="229" t="s">
        <v>1246</v>
      </c>
      <c r="G659" s="226"/>
      <c r="H659" s="230">
        <v>1.3999999999999999</v>
      </c>
      <c r="I659" s="231"/>
      <c r="J659" s="226"/>
      <c r="K659" s="226"/>
      <c r="L659" s="232"/>
      <c r="M659" s="233"/>
      <c r="N659" s="234"/>
      <c r="O659" s="234"/>
      <c r="P659" s="234"/>
      <c r="Q659" s="234"/>
      <c r="R659" s="234"/>
      <c r="S659" s="234"/>
      <c r="T659" s="235"/>
      <c r="U659" s="13"/>
      <c r="V659" s="13"/>
      <c r="W659" s="13"/>
      <c r="X659" s="13"/>
      <c r="Y659" s="13"/>
      <c r="Z659" s="13"/>
      <c r="AA659" s="13"/>
      <c r="AB659" s="13"/>
      <c r="AC659" s="13"/>
      <c r="AD659" s="13"/>
      <c r="AE659" s="13"/>
      <c r="AT659" s="236" t="s">
        <v>179</v>
      </c>
      <c r="AU659" s="236" t="s">
        <v>86</v>
      </c>
      <c r="AV659" s="13" t="s">
        <v>86</v>
      </c>
      <c r="AW659" s="13" t="s">
        <v>4</v>
      </c>
      <c r="AX659" s="13" t="s">
        <v>84</v>
      </c>
      <c r="AY659" s="236" t="s">
        <v>164</v>
      </c>
    </row>
    <row r="660" s="2" customFormat="1" ht="40.8" customHeight="1">
      <c r="A660" s="41"/>
      <c r="B660" s="42"/>
      <c r="C660" s="207" t="s">
        <v>1247</v>
      </c>
      <c r="D660" s="207" t="s">
        <v>166</v>
      </c>
      <c r="E660" s="208" t="s">
        <v>1248</v>
      </c>
      <c r="F660" s="209" t="s">
        <v>1249</v>
      </c>
      <c r="G660" s="210" t="s">
        <v>345</v>
      </c>
      <c r="H660" s="211">
        <v>13</v>
      </c>
      <c r="I660" s="212"/>
      <c r="J660" s="213">
        <f>ROUND(I660*H660,2)</f>
        <v>0</v>
      </c>
      <c r="K660" s="209" t="s">
        <v>170</v>
      </c>
      <c r="L660" s="47"/>
      <c r="M660" s="214" t="s">
        <v>32</v>
      </c>
      <c r="N660" s="215" t="s">
        <v>47</v>
      </c>
      <c r="O660" s="87"/>
      <c r="P660" s="216">
        <f>O660*H660</f>
        <v>0</v>
      </c>
      <c r="Q660" s="216">
        <v>0.00029999999999999997</v>
      </c>
      <c r="R660" s="216">
        <f>Q660*H660</f>
        <v>0.0038999999999999998</v>
      </c>
      <c r="S660" s="216">
        <v>0</v>
      </c>
      <c r="T660" s="217">
        <f>S660*H660</f>
        <v>0</v>
      </c>
      <c r="U660" s="41"/>
      <c r="V660" s="41"/>
      <c r="W660" s="41"/>
      <c r="X660" s="41"/>
      <c r="Y660" s="41"/>
      <c r="Z660" s="41"/>
      <c r="AA660" s="41"/>
      <c r="AB660" s="41"/>
      <c r="AC660" s="41"/>
      <c r="AD660" s="41"/>
      <c r="AE660" s="41"/>
      <c r="AR660" s="218" t="s">
        <v>272</v>
      </c>
      <c r="AT660" s="218" t="s">
        <v>166</v>
      </c>
      <c r="AU660" s="218" t="s">
        <v>86</v>
      </c>
      <c r="AY660" s="19" t="s">
        <v>164</v>
      </c>
      <c r="BE660" s="219">
        <f>IF(N660="základní",J660,0)</f>
        <v>0</v>
      </c>
      <c r="BF660" s="219">
        <f>IF(N660="snížená",J660,0)</f>
        <v>0</v>
      </c>
      <c r="BG660" s="219">
        <f>IF(N660="zákl. přenesená",J660,0)</f>
        <v>0</v>
      </c>
      <c r="BH660" s="219">
        <f>IF(N660="sníž. přenesená",J660,0)</f>
        <v>0</v>
      </c>
      <c r="BI660" s="219">
        <f>IF(N660="nulová",J660,0)</f>
        <v>0</v>
      </c>
      <c r="BJ660" s="19" t="s">
        <v>84</v>
      </c>
      <c r="BK660" s="219">
        <f>ROUND(I660*H660,2)</f>
        <v>0</v>
      </c>
      <c r="BL660" s="19" t="s">
        <v>272</v>
      </c>
      <c r="BM660" s="218" t="s">
        <v>1250</v>
      </c>
    </row>
    <row r="661" s="2" customFormat="1">
      <c r="A661" s="41"/>
      <c r="B661" s="42"/>
      <c r="C661" s="43"/>
      <c r="D661" s="220" t="s">
        <v>173</v>
      </c>
      <c r="E661" s="43"/>
      <c r="F661" s="221" t="s">
        <v>1251</v>
      </c>
      <c r="G661" s="43"/>
      <c r="H661" s="43"/>
      <c r="I661" s="222"/>
      <c r="J661" s="43"/>
      <c r="K661" s="43"/>
      <c r="L661" s="47"/>
      <c r="M661" s="223"/>
      <c r="N661" s="224"/>
      <c r="O661" s="87"/>
      <c r="P661" s="87"/>
      <c r="Q661" s="87"/>
      <c r="R661" s="87"/>
      <c r="S661" s="87"/>
      <c r="T661" s="88"/>
      <c r="U661" s="41"/>
      <c r="V661" s="41"/>
      <c r="W661" s="41"/>
      <c r="X661" s="41"/>
      <c r="Y661" s="41"/>
      <c r="Z661" s="41"/>
      <c r="AA661" s="41"/>
      <c r="AB661" s="41"/>
      <c r="AC661" s="41"/>
      <c r="AD661" s="41"/>
      <c r="AE661" s="41"/>
      <c r="AT661" s="19" t="s">
        <v>173</v>
      </c>
      <c r="AU661" s="19" t="s">
        <v>86</v>
      </c>
    </row>
    <row r="662" s="2" customFormat="1" ht="36" customHeight="1">
      <c r="A662" s="41"/>
      <c r="B662" s="42"/>
      <c r="C662" s="258" t="s">
        <v>1252</v>
      </c>
      <c r="D662" s="258" t="s">
        <v>237</v>
      </c>
      <c r="E662" s="259" t="s">
        <v>1253</v>
      </c>
      <c r="F662" s="260" t="s">
        <v>1254</v>
      </c>
      <c r="G662" s="261" t="s">
        <v>169</v>
      </c>
      <c r="H662" s="262">
        <v>1.3</v>
      </c>
      <c r="I662" s="263"/>
      <c r="J662" s="264">
        <f>ROUND(I662*H662,2)</f>
        <v>0</v>
      </c>
      <c r="K662" s="260" t="s">
        <v>170</v>
      </c>
      <c r="L662" s="265"/>
      <c r="M662" s="266" t="s">
        <v>32</v>
      </c>
      <c r="N662" s="267" t="s">
        <v>47</v>
      </c>
      <c r="O662" s="87"/>
      <c r="P662" s="216">
        <f>O662*H662</f>
        <v>0</v>
      </c>
      <c r="Q662" s="216">
        <v>0.021999999999999999</v>
      </c>
      <c r="R662" s="216">
        <f>Q662*H662</f>
        <v>0.0286</v>
      </c>
      <c r="S662" s="216">
        <v>0</v>
      </c>
      <c r="T662" s="217">
        <f>S662*H662</f>
        <v>0</v>
      </c>
      <c r="U662" s="41"/>
      <c r="V662" s="41"/>
      <c r="W662" s="41"/>
      <c r="X662" s="41"/>
      <c r="Y662" s="41"/>
      <c r="Z662" s="41"/>
      <c r="AA662" s="41"/>
      <c r="AB662" s="41"/>
      <c r="AC662" s="41"/>
      <c r="AD662" s="41"/>
      <c r="AE662" s="41"/>
      <c r="AR662" s="218" t="s">
        <v>370</v>
      </c>
      <c r="AT662" s="218" t="s">
        <v>237</v>
      </c>
      <c r="AU662" s="218" t="s">
        <v>86</v>
      </c>
      <c r="AY662" s="19" t="s">
        <v>164</v>
      </c>
      <c r="BE662" s="219">
        <f>IF(N662="základní",J662,0)</f>
        <v>0</v>
      </c>
      <c r="BF662" s="219">
        <f>IF(N662="snížená",J662,0)</f>
        <v>0</v>
      </c>
      <c r="BG662" s="219">
        <f>IF(N662="zákl. přenesená",J662,0)</f>
        <v>0</v>
      </c>
      <c r="BH662" s="219">
        <f>IF(N662="sníž. přenesená",J662,0)</f>
        <v>0</v>
      </c>
      <c r="BI662" s="219">
        <f>IF(N662="nulová",J662,0)</f>
        <v>0</v>
      </c>
      <c r="BJ662" s="19" t="s">
        <v>84</v>
      </c>
      <c r="BK662" s="219">
        <f>ROUND(I662*H662,2)</f>
        <v>0</v>
      </c>
      <c r="BL662" s="19" t="s">
        <v>272</v>
      </c>
      <c r="BM662" s="218" t="s">
        <v>1255</v>
      </c>
    </row>
    <row r="663" s="13" customFormat="1">
      <c r="A663" s="13"/>
      <c r="B663" s="225"/>
      <c r="C663" s="226"/>
      <c r="D663" s="227" t="s">
        <v>179</v>
      </c>
      <c r="E663" s="226"/>
      <c r="F663" s="229" t="s">
        <v>1256</v>
      </c>
      <c r="G663" s="226"/>
      <c r="H663" s="230">
        <v>1.3</v>
      </c>
      <c r="I663" s="231"/>
      <c r="J663" s="226"/>
      <c r="K663" s="226"/>
      <c r="L663" s="232"/>
      <c r="M663" s="233"/>
      <c r="N663" s="234"/>
      <c r="O663" s="234"/>
      <c r="P663" s="234"/>
      <c r="Q663" s="234"/>
      <c r="R663" s="234"/>
      <c r="S663" s="234"/>
      <c r="T663" s="235"/>
      <c r="U663" s="13"/>
      <c r="V663" s="13"/>
      <c r="W663" s="13"/>
      <c r="X663" s="13"/>
      <c r="Y663" s="13"/>
      <c r="Z663" s="13"/>
      <c r="AA663" s="13"/>
      <c r="AB663" s="13"/>
      <c r="AC663" s="13"/>
      <c r="AD663" s="13"/>
      <c r="AE663" s="13"/>
      <c r="AT663" s="236" t="s">
        <v>179</v>
      </c>
      <c r="AU663" s="236" t="s">
        <v>86</v>
      </c>
      <c r="AV663" s="13" t="s">
        <v>86</v>
      </c>
      <c r="AW663" s="13" t="s">
        <v>4</v>
      </c>
      <c r="AX663" s="13" t="s">
        <v>84</v>
      </c>
      <c r="AY663" s="236" t="s">
        <v>164</v>
      </c>
    </row>
    <row r="664" s="2" customFormat="1" ht="40.8" customHeight="1">
      <c r="A664" s="41"/>
      <c r="B664" s="42"/>
      <c r="C664" s="207" t="s">
        <v>1257</v>
      </c>
      <c r="D664" s="207" t="s">
        <v>166</v>
      </c>
      <c r="E664" s="208" t="s">
        <v>1258</v>
      </c>
      <c r="F664" s="209" t="s">
        <v>1259</v>
      </c>
      <c r="G664" s="210" t="s">
        <v>169</v>
      </c>
      <c r="H664" s="211">
        <v>15.970000000000001</v>
      </c>
      <c r="I664" s="212"/>
      <c r="J664" s="213">
        <f>ROUND(I664*H664,2)</f>
        <v>0</v>
      </c>
      <c r="K664" s="209" t="s">
        <v>170</v>
      </c>
      <c r="L664" s="47"/>
      <c r="M664" s="214" t="s">
        <v>32</v>
      </c>
      <c r="N664" s="215" t="s">
        <v>47</v>
      </c>
      <c r="O664" s="87"/>
      <c r="P664" s="216">
        <f>O664*H664</f>
        <v>0</v>
      </c>
      <c r="Q664" s="216">
        <v>0.0075500000000000003</v>
      </c>
      <c r="R664" s="216">
        <f>Q664*H664</f>
        <v>0.12057350000000001</v>
      </c>
      <c r="S664" s="216">
        <v>0</v>
      </c>
      <c r="T664" s="217">
        <f>S664*H664</f>
        <v>0</v>
      </c>
      <c r="U664" s="41"/>
      <c r="V664" s="41"/>
      <c r="W664" s="41"/>
      <c r="X664" s="41"/>
      <c r="Y664" s="41"/>
      <c r="Z664" s="41"/>
      <c r="AA664" s="41"/>
      <c r="AB664" s="41"/>
      <c r="AC664" s="41"/>
      <c r="AD664" s="41"/>
      <c r="AE664" s="41"/>
      <c r="AR664" s="218" t="s">
        <v>272</v>
      </c>
      <c r="AT664" s="218" t="s">
        <v>166</v>
      </c>
      <c r="AU664" s="218" t="s">
        <v>86</v>
      </c>
      <c r="AY664" s="19" t="s">
        <v>164</v>
      </c>
      <c r="BE664" s="219">
        <f>IF(N664="základní",J664,0)</f>
        <v>0</v>
      </c>
      <c r="BF664" s="219">
        <f>IF(N664="snížená",J664,0)</f>
        <v>0</v>
      </c>
      <c r="BG664" s="219">
        <f>IF(N664="zákl. přenesená",J664,0)</f>
        <v>0</v>
      </c>
      <c r="BH664" s="219">
        <f>IF(N664="sníž. přenesená",J664,0)</f>
        <v>0</v>
      </c>
      <c r="BI664" s="219">
        <f>IF(N664="nulová",J664,0)</f>
        <v>0</v>
      </c>
      <c r="BJ664" s="19" t="s">
        <v>84</v>
      </c>
      <c r="BK664" s="219">
        <f>ROUND(I664*H664,2)</f>
        <v>0</v>
      </c>
      <c r="BL664" s="19" t="s">
        <v>272</v>
      </c>
      <c r="BM664" s="218" t="s">
        <v>1260</v>
      </c>
    </row>
    <row r="665" s="2" customFormat="1">
      <c r="A665" s="41"/>
      <c r="B665" s="42"/>
      <c r="C665" s="43"/>
      <c r="D665" s="220" t="s">
        <v>173</v>
      </c>
      <c r="E665" s="43"/>
      <c r="F665" s="221" t="s">
        <v>1261</v>
      </c>
      <c r="G665" s="43"/>
      <c r="H665" s="43"/>
      <c r="I665" s="222"/>
      <c r="J665" s="43"/>
      <c r="K665" s="43"/>
      <c r="L665" s="47"/>
      <c r="M665" s="223"/>
      <c r="N665" s="224"/>
      <c r="O665" s="87"/>
      <c r="P665" s="87"/>
      <c r="Q665" s="87"/>
      <c r="R665" s="87"/>
      <c r="S665" s="87"/>
      <c r="T665" s="88"/>
      <c r="U665" s="41"/>
      <c r="V665" s="41"/>
      <c r="W665" s="41"/>
      <c r="X665" s="41"/>
      <c r="Y665" s="41"/>
      <c r="Z665" s="41"/>
      <c r="AA665" s="41"/>
      <c r="AB665" s="41"/>
      <c r="AC665" s="41"/>
      <c r="AD665" s="41"/>
      <c r="AE665" s="41"/>
      <c r="AT665" s="19" t="s">
        <v>173</v>
      </c>
      <c r="AU665" s="19" t="s">
        <v>86</v>
      </c>
    </row>
    <row r="666" s="2" customFormat="1" ht="26.4" customHeight="1">
      <c r="A666" s="41"/>
      <c r="B666" s="42"/>
      <c r="C666" s="258" t="s">
        <v>1262</v>
      </c>
      <c r="D666" s="258" t="s">
        <v>237</v>
      </c>
      <c r="E666" s="259" t="s">
        <v>1263</v>
      </c>
      <c r="F666" s="260" t="s">
        <v>1264</v>
      </c>
      <c r="G666" s="261" t="s">
        <v>169</v>
      </c>
      <c r="H666" s="262">
        <v>17.567</v>
      </c>
      <c r="I666" s="263"/>
      <c r="J666" s="264">
        <f>ROUND(I666*H666,2)</f>
        <v>0</v>
      </c>
      <c r="K666" s="260" t="s">
        <v>170</v>
      </c>
      <c r="L666" s="265"/>
      <c r="M666" s="266" t="s">
        <v>32</v>
      </c>
      <c r="N666" s="267" t="s">
        <v>47</v>
      </c>
      <c r="O666" s="87"/>
      <c r="P666" s="216">
        <f>O666*H666</f>
        <v>0</v>
      </c>
      <c r="Q666" s="216">
        <v>0.021999999999999999</v>
      </c>
      <c r="R666" s="216">
        <f>Q666*H666</f>
        <v>0.38647399999999998</v>
      </c>
      <c r="S666" s="216">
        <v>0</v>
      </c>
      <c r="T666" s="217">
        <f>S666*H666</f>
        <v>0</v>
      </c>
      <c r="U666" s="41"/>
      <c r="V666" s="41"/>
      <c r="W666" s="41"/>
      <c r="X666" s="41"/>
      <c r="Y666" s="41"/>
      <c r="Z666" s="41"/>
      <c r="AA666" s="41"/>
      <c r="AB666" s="41"/>
      <c r="AC666" s="41"/>
      <c r="AD666" s="41"/>
      <c r="AE666" s="41"/>
      <c r="AR666" s="218" t="s">
        <v>370</v>
      </c>
      <c r="AT666" s="218" t="s">
        <v>237</v>
      </c>
      <c r="AU666" s="218" t="s">
        <v>86</v>
      </c>
      <c r="AY666" s="19" t="s">
        <v>164</v>
      </c>
      <c r="BE666" s="219">
        <f>IF(N666="základní",J666,0)</f>
        <v>0</v>
      </c>
      <c r="BF666" s="219">
        <f>IF(N666="snížená",J666,0)</f>
        <v>0</v>
      </c>
      <c r="BG666" s="219">
        <f>IF(N666="zákl. přenesená",J666,0)</f>
        <v>0</v>
      </c>
      <c r="BH666" s="219">
        <f>IF(N666="sníž. přenesená",J666,0)</f>
        <v>0</v>
      </c>
      <c r="BI666" s="219">
        <f>IF(N666="nulová",J666,0)</f>
        <v>0</v>
      </c>
      <c r="BJ666" s="19" t="s">
        <v>84</v>
      </c>
      <c r="BK666" s="219">
        <f>ROUND(I666*H666,2)</f>
        <v>0</v>
      </c>
      <c r="BL666" s="19" t="s">
        <v>272</v>
      </c>
      <c r="BM666" s="218" t="s">
        <v>1265</v>
      </c>
    </row>
    <row r="667" s="13" customFormat="1">
      <c r="A667" s="13"/>
      <c r="B667" s="225"/>
      <c r="C667" s="226"/>
      <c r="D667" s="227" t="s">
        <v>179</v>
      </c>
      <c r="E667" s="226"/>
      <c r="F667" s="229" t="s">
        <v>1266</v>
      </c>
      <c r="G667" s="226"/>
      <c r="H667" s="230">
        <v>17.567</v>
      </c>
      <c r="I667" s="231"/>
      <c r="J667" s="226"/>
      <c r="K667" s="226"/>
      <c r="L667" s="232"/>
      <c r="M667" s="233"/>
      <c r="N667" s="234"/>
      <c r="O667" s="234"/>
      <c r="P667" s="234"/>
      <c r="Q667" s="234"/>
      <c r="R667" s="234"/>
      <c r="S667" s="234"/>
      <c r="T667" s="235"/>
      <c r="U667" s="13"/>
      <c r="V667" s="13"/>
      <c r="W667" s="13"/>
      <c r="X667" s="13"/>
      <c r="Y667" s="13"/>
      <c r="Z667" s="13"/>
      <c r="AA667" s="13"/>
      <c r="AB667" s="13"/>
      <c r="AC667" s="13"/>
      <c r="AD667" s="13"/>
      <c r="AE667" s="13"/>
      <c r="AT667" s="236" t="s">
        <v>179</v>
      </c>
      <c r="AU667" s="236" t="s">
        <v>86</v>
      </c>
      <c r="AV667" s="13" t="s">
        <v>86</v>
      </c>
      <c r="AW667" s="13" t="s">
        <v>4</v>
      </c>
      <c r="AX667" s="13" t="s">
        <v>84</v>
      </c>
      <c r="AY667" s="236" t="s">
        <v>164</v>
      </c>
    </row>
    <row r="668" s="2" customFormat="1" ht="40.8" customHeight="1">
      <c r="A668" s="41"/>
      <c r="B668" s="42"/>
      <c r="C668" s="207" t="s">
        <v>1267</v>
      </c>
      <c r="D668" s="207" t="s">
        <v>166</v>
      </c>
      <c r="E668" s="208" t="s">
        <v>1268</v>
      </c>
      <c r="F668" s="209" t="s">
        <v>1269</v>
      </c>
      <c r="G668" s="210" t="s">
        <v>169</v>
      </c>
      <c r="H668" s="211">
        <v>9.3599999999999994</v>
      </c>
      <c r="I668" s="212"/>
      <c r="J668" s="213">
        <f>ROUND(I668*H668,2)</f>
        <v>0</v>
      </c>
      <c r="K668" s="209" t="s">
        <v>170</v>
      </c>
      <c r="L668" s="47"/>
      <c r="M668" s="214" t="s">
        <v>32</v>
      </c>
      <c r="N668" s="215" t="s">
        <v>47</v>
      </c>
      <c r="O668" s="87"/>
      <c r="P668" s="216">
        <f>O668*H668</f>
        <v>0</v>
      </c>
      <c r="Q668" s="216">
        <v>0.0053</v>
      </c>
      <c r="R668" s="216">
        <f>Q668*H668</f>
        <v>0.049607999999999999</v>
      </c>
      <c r="S668" s="216">
        <v>0</v>
      </c>
      <c r="T668" s="217">
        <f>S668*H668</f>
        <v>0</v>
      </c>
      <c r="U668" s="41"/>
      <c r="V668" s="41"/>
      <c r="W668" s="41"/>
      <c r="X668" s="41"/>
      <c r="Y668" s="41"/>
      <c r="Z668" s="41"/>
      <c r="AA668" s="41"/>
      <c r="AB668" s="41"/>
      <c r="AC668" s="41"/>
      <c r="AD668" s="41"/>
      <c r="AE668" s="41"/>
      <c r="AR668" s="218" t="s">
        <v>272</v>
      </c>
      <c r="AT668" s="218" t="s">
        <v>166</v>
      </c>
      <c r="AU668" s="218" t="s">
        <v>86</v>
      </c>
      <c r="AY668" s="19" t="s">
        <v>164</v>
      </c>
      <c r="BE668" s="219">
        <f>IF(N668="základní",J668,0)</f>
        <v>0</v>
      </c>
      <c r="BF668" s="219">
        <f>IF(N668="snížená",J668,0)</f>
        <v>0</v>
      </c>
      <c r="BG668" s="219">
        <f>IF(N668="zákl. přenesená",J668,0)</f>
        <v>0</v>
      </c>
      <c r="BH668" s="219">
        <f>IF(N668="sníž. přenesená",J668,0)</f>
        <v>0</v>
      </c>
      <c r="BI668" s="219">
        <f>IF(N668="nulová",J668,0)</f>
        <v>0</v>
      </c>
      <c r="BJ668" s="19" t="s">
        <v>84</v>
      </c>
      <c r="BK668" s="219">
        <f>ROUND(I668*H668,2)</f>
        <v>0</v>
      </c>
      <c r="BL668" s="19" t="s">
        <v>272</v>
      </c>
      <c r="BM668" s="218" t="s">
        <v>1270</v>
      </c>
    </row>
    <row r="669" s="2" customFormat="1">
      <c r="A669" s="41"/>
      <c r="B669" s="42"/>
      <c r="C669" s="43"/>
      <c r="D669" s="220" t="s">
        <v>173</v>
      </c>
      <c r="E669" s="43"/>
      <c r="F669" s="221" t="s">
        <v>1271</v>
      </c>
      <c r="G669" s="43"/>
      <c r="H669" s="43"/>
      <c r="I669" s="222"/>
      <c r="J669" s="43"/>
      <c r="K669" s="43"/>
      <c r="L669" s="47"/>
      <c r="M669" s="223"/>
      <c r="N669" s="224"/>
      <c r="O669" s="87"/>
      <c r="P669" s="87"/>
      <c r="Q669" s="87"/>
      <c r="R669" s="87"/>
      <c r="S669" s="87"/>
      <c r="T669" s="88"/>
      <c r="U669" s="41"/>
      <c r="V669" s="41"/>
      <c r="W669" s="41"/>
      <c r="X669" s="41"/>
      <c r="Y669" s="41"/>
      <c r="Z669" s="41"/>
      <c r="AA669" s="41"/>
      <c r="AB669" s="41"/>
      <c r="AC669" s="41"/>
      <c r="AD669" s="41"/>
      <c r="AE669" s="41"/>
      <c r="AT669" s="19" t="s">
        <v>173</v>
      </c>
      <c r="AU669" s="19" t="s">
        <v>86</v>
      </c>
    </row>
    <row r="670" s="2" customFormat="1" ht="36" customHeight="1">
      <c r="A670" s="41"/>
      <c r="B670" s="42"/>
      <c r="C670" s="258" t="s">
        <v>1272</v>
      </c>
      <c r="D670" s="258" t="s">
        <v>237</v>
      </c>
      <c r="E670" s="259" t="s">
        <v>1273</v>
      </c>
      <c r="F670" s="260" t="s">
        <v>1274</v>
      </c>
      <c r="G670" s="261" t="s">
        <v>169</v>
      </c>
      <c r="H670" s="262">
        <v>9.3599999999999994</v>
      </c>
      <c r="I670" s="263"/>
      <c r="J670" s="264">
        <f>ROUND(I670*H670,2)</f>
        <v>0</v>
      </c>
      <c r="K670" s="260" t="s">
        <v>170</v>
      </c>
      <c r="L670" s="265"/>
      <c r="M670" s="266" t="s">
        <v>32</v>
      </c>
      <c r="N670" s="267" t="s">
        <v>47</v>
      </c>
      <c r="O670" s="87"/>
      <c r="P670" s="216">
        <f>O670*H670</f>
        <v>0</v>
      </c>
      <c r="Q670" s="216">
        <v>0.021999999999999999</v>
      </c>
      <c r="R670" s="216">
        <f>Q670*H670</f>
        <v>0.20591999999999996</v>
      </c>
      <c r="S670" s="216">
        <v>0</v>
      </c>
      <c r="T670" s="217">
        <f>S670*H670</f>
        <v>0</v>
      </c>
      <c r="U670" s="41"/>
      <c r="V670" s="41"/>
      <c r="W670" s="41"/>
      <c r="X670" s="41"/>
      <c r="Y670" s="41"/>
      <c r="Z670" s="41"/>
      <c r="AA670" s="41"/>
      <c r="AB670" s="41"/>
      <c r="AC670" s="41"/>
      <c r="AD670" s="41"/>
      <c r="AE670" s="41"/>
      <c r="AR670" s="218" t="s">
        <v>370</v>
      </c>
      <c r="AT670" s="218" t="s">
        <v>237</v>
      </c>
      <c r="AU670" s="218" t="s">
        <v>86</v>
      </c>
      <c r="AY670" s="19" t="s">
        <v>164</v>
      </c>
      <c r="BE670" s="219">
        <f>IF(N670="základní",J670,0)</f>
        <v>0</v>
      </c>
      <c r="BF670" s="219">
        <f>IF(N670="snížená",J670,0)</f>
        <v>0</v>
      </c>
      <c r="BG670" s="219">
        <f>IF(N670="zákl. přenesená",J670,0)</f>
        <v>0</v>
      </c>
      <c r="BH670" s="219">
        <f>IF(N670="sníž. přenesená",J670,0)</f>
        <v>0</v>
      </c>
      <c r="BI670" s="219">
        <f>IF(N670="nulová",J670,0)</f>
        <v>0</v>
      </c>
      <c r="BJ670" s="19" t="s">
        <v>84</v>
      </c>
      <c r="BK670" s="219">
        <f>ROUND(I670*H670,2)</f>
        <v>0</v>
      </c>
      <c r="BL670" s="19" t="s">
        <v>272</v>
      </c>
      <c r="BM670" s="218" t="s">
        <v>1275</v>
      </c>
    </row>
    <row r="671" s="2" customFormat="1" ht="55.2" customHeight="1">
      <c r="A671" s="41"/>
      <c r="B671" s="42"/>
      <c r="C671" s="207" t="s">
        <v>1276</v>
      </c>
      <c r="D671" s="207" t="s">
        <v>166</v>
      </c>
      <c r="E671" s="208" t="s">
        <v>1277</v>
      </c>
      <c r="F671" s="209" t="s">
        <v>1278</v>
      </c>
      <c r="G671" s="210" t="s">
        <v>221</v>
      </c>
      <c r="H671" s="211">
        <v>0.90800000000000003</v>
      </c>
      <c r="I671" s="212"/>
      <c r="J671" s="213">
        <f>ROUND(I671*H671,2)</f>
        <v>0</v>
      </c>
      <c r="K671" s="209" t="s">
        <v>170</v>
      </c>
      <c r="L671" s="47"/>
      <c r="M671" s="214" t="s">
        <v>32</v>
      </c>
      <c r="N671" s="215" t="s">
        <v>47</v>
      </c>
      <c r="O671" s="87"/>
      <c r="P671" s="216">
        <f>O671*H671</f>
        <v>0</v>
      </c>
      <c r="Q671" s="216">
        <v>0</v>
      </c>
      <c r="R671" s="216">
        <f>Q671*H671</f>
        <v>0</v>
      </c>
      <c r="S671" s="216">
        <v>0</v>
      </c>
      <c r="T671" s="217">
        <f>S671*H671</f>
        <v>0</v>
      </c>
      <c r="U671" s="41"/>
      <c r="V671" s="41"/>
      <c r="W671" s="41"/>
      <c r="X671" s="41"/>
      <c r="Y671" s="41"/>
      <c r="Z671" s="41"/>
      <c r="AA671" s="41"/>
      <c r="AB671" s="41"/>
      <c r="AC671" s="41"/>
      <c r="AD671" s="41"/>
      <c r="AE671" s="41"/>
      <c r="AR671" s="218" t="s">
        <v>272</v>
      </c>
      <c r="AT671" s="218" t="s">
        <v>166</v>
      </c>
      <c r="AU671" s="218" t="s">
        <v>86</v>
      </c>
      <c r="AY671" s="19" t="s">
        <v>164</v>
      </c>
      <c r="BE671" s="219">
        <f>IF(N671="základní",J671,0)</f>
        <v>0</v>
      </c>
      <c r="BF671" s="219">
        <f>IF(N671="snížená",J671,0)</f>
        <v>0</v>
      </c>
      <c r="BG671" s="219">
        <f>IF(N671="zákl. přenesená",J671,0)</f>
        <v>0</v>
      </c>
      <c r="BH671" s="219">
        <f>IF(N671="sníž. přenesená",J671,0)</f>
        <v>0</v>
      </c>
      <c r="BI671" s="219">
        <f>IF(N671="nulová",J671,0)</f>
        <v>0</v>
      </c>
      <c r="BJ671" s="19" t="s">
        <v>84</v>
      </c>
      <c r="BK671" s="219">
        <f>ROUND(I671*H671,2)</f>
        <v>0</v>
      </c>
      <c r="BL671" s="19" t="s">
        <v>272</v>
      </c>
      <c r="BM671" s="218" t="s">
        <v>1279</v>
      </c>
    </row>
    <row r="672" s="2" customFormat="1">
      <c r="A672" s="41"/>
      <c r="B672" s="42"/>
      <c r="C672" s="43"/>
      <c r="D672" s="220" t="s">
        <v>173</v>
      </c>
      <c r="E672" s="43"/>
      <c r="F672" s="221" t="s">
        <v>1280</v>
      </c>
      <c r="G672" s="43"/>
      <c r="H672" s="43"/>
      <c r="I672" s="222"/>
      <c r="J672" s="43"/>
      <c r="K672" s="43"/>
      <c r="L672" s="47"/>
      <c r="M672" s="223"/>
      <c r="N672" s="224"/>
      <c r="O672" s="87"/>
      <c r="P672" s="87"/>
      <c r="Q672" s="87"/>
      <c r="R672" s="87"/>
      <c r="S672" s="87"/>
      <c r="T672" s="88"/>
      <c r="U672" s="41"/>
      <c r="V672" s="41"/>
      <c r="W672" s="41"/>
      <c r="X672" s="41"/>
      <c r="Y672" s="41"/>
      <c r="Z672" s="41"/>
      <c r="AA672" s="41"/>
      <c r="AB672" s="41"/>
      <c r="AC672" s="41"/>
      <c r="AD672" s="41"/>
      <c r="AE672" s="41"/>
      <c r="AT672" s="19" t="s">
        <v>173</v>
      </c>
      <c r="AU672" s="19" t="s">
        <v>86</v>
      </c>
    </row>
    <row r="673" s="12" customFormat="1" ht="22.8" customHeight="1">
      <c r="A673" s="12"/>
      <c r="B673" s="191"/>
      <c r="C673" s="192"/>
      <c r="D673" s="193" t="s">
        <v>75</v>
      </c>
      <c r="E673" s="205" t="s">
        <v>1281</v>
      </c>
      <c r="F673" s="205" t="s">
        <v>1282</v>
      </c>
      <c r="G673" s="192"/>
      <c r="H673" s="192"/>
      <c r="I673" s="195"/>
      <c r="J673" s="206">
        <f>BK673</f>
        <v>0</v>
      </c>
      <c r="K673" s="192"/>
      <c r="L673" s="197"/>
      <c r="M673" s="198"/>
      <c r="N673" s="199"/>
      <c r="O673" s="199"/>
      <c r="P673" s="200">
        <f>SUM(P674:P682)</f>
        <v>0</v>
      </c>
      <c r="Q673" s="199"/>
      <c r="R673" s="200">
        <f>SUM(R674:R682)</f>
        <v>0.20131999999999997</v>
      </c>
      <c r="S673" s="199"/>
      <c r="T673" s="201">
        <f>SUM(T674:T682)</f>
        <v>0</v>
      </c>
      <c r="U673" s="12"/>
      <c r="V673" s="12"/>
      <c r="W673" s="12"/>
      <c r="X673" s="12"/>
      <c r="Y673" s="12"/>
      <c r="Z673" s="12"/>
      <c r="AA673" s="12"/>
      <c r="AB673" s="12"/>
      <c r="AC673" s="12"/>
      <c r="AD673" s="12"/>
      <c r="AE673" s="12"/>
      <c r="AR673" s="202" t="s">
        <v>86</v>
      </c>
      <c r="AT673" s="203" t="s">
        <v>75</v>
      </c>
      <c r="AU673" s="203" t="s">
        <v>84</v>
      </c>
      <c r="AY673" s="202" t="s">
        <v>164</v>
      </c>
      <c r="BK673" s="204">
        <f>SUM(BK674:BK682)</f>
        <v>0</v>
      </c>
    </row>
    <row r="674" s="2" customFormat="1" ht="26.4" customHeight="1">
      <c r="A674" s="41"/>
      <c r="B674" s="42"/>
      <c r="C674" s="207" t="s">
        <v>1283</v>
      </c>
      <c r="D674" s="207" t="s">
        <v>166</v>
      </c>
      <c r="E674" s="208" t="s">
        <v>1284</v>
      </c>
      <c r="F674" s="209" t="s">
        <v>1285</v>
      </c>
      <c r="G674" s="210" t="s">
        <v>169</v>
      </c>
      <c r="H674" s="211">
        <v>105</v>
      </c>
      <c r="I674" s="212"/>
      <c r="J674" s="213">
        <f>ROUND(I674*H674,2)</f>
        <v>0</v>
      </c>
      <c r="K674" s="209" t="s">
        <v>170</v>
      </c>
      <c r="L674" s="47"/>
      <c r="M674" s="214" t="s">
        <v>32</v>
      </c>
      <c r="N674" s="215" t="s">
        <v>47</v>
      </c>
      <c r="O674" s="87"/>
      <c r="P674" s="216">
        <f>O674*H674</f>
        <v>0</v>
      </c>
      <c r="Q674" s="216">
        <v>0.00012</v>
      </c>
      <c r="R674" s="216">
        <f>Q674*H674</f>
        <v>0.0126</v>
      </c>
      <c r="S674" s="216">
        <v>0</v>
      </c>
      <c r="T674" s="217">
        <f>S674*H674</f>
        <v>0</v>
      </c>
      <c r="U674" s="41"/>
      <c r="V674" s="41"/>
      <c r="W674" s="41"/>
      <c r="X674" s="41"/>
      <c r="Y674" s="41"/>
      <c r="Z674" s="41"/>
      <c r="AA674" s="41"/>
      <c r="AB674" s="41"/>
      <c r="AC674" s="41"/>
      <c r="AD674" s="41"/>
      <c r="AE674" s="41"/>
      <c r="AR674" s="218" t="s">
        <v>272</v>
      </c>
      <c r="AT674" s="218" t="s">
        <v>166</v>
      </c>
      <c r="AU674" s="218" t="s">
        <v>86</v>
      </c>
      <c r="AY674" s="19" t="s">
        <v>164</v>
      </c>
      <c r="BE674" s="219">
        <f>IF(N674="základní",J674,0)</f>
        <v>0</v>
      </c>
      <c r="BF674" s="219">
        <f>IF(N674="snížená",J674,0)</f>
        <v>0</v>
      </c>
      <c r="BG674" s="219">
        <f>IF(N674="zákl. přenesená",J674,0)</f>
        <v>0</v>
      </c>
      <c r="BH674" s="219">
        <f>IF(N674="sníž. přenesená",J674,0)</f>
        <v>0</v>
      </c>
      <c r="BI674" s="219">
        <f>IF(N674="nulová",J674,0)</f>
        <v>0</v>
      </c>
      <c r="BJ674" s="19" t="s">
        <v>84</v>
      </c>
      <c r="BK674" s="219">
        <f>ROUND(I674*H674,2)</f>
        <v>0</v>
      </c>
      <c r="BL674" s="19" t="s">
        <v>272</v>
      </c>
      <c r="BM674" s="218" t="s">
        <v>1286</v>
      </c>
    </row>
    <row r="675" s="2" customFormat="1">
      <c r="A675" s="41"/>
      <c r="B675" s="42"/>
      <c r="C675" s="43"/>
      <c r="D675" s="220" t="s">
        <v>173</v>
      </c>
      <c r="E675" s="43"/>
      <c r="F675" s="221" t="s">
        <v>1287</v>
      </c>
      <c r="G675" s="43"/>
      <c r="H675" s="43"/>
      <c r="I675" s="222"/>
      <c r="J675" s="43"/>
      <c r="K675" s="43"/>
      <c r="L675" s="47"/>
      <c r="M675" s="223"/>
      <c r="N675" s="224"/>
      <c r="O675" s="87"/>
      <c r="P675" s="87"/>
      <c r="Q675" s="87"/>
      <c r="R675" s="87"/>
      <c r="S675" s="87"/>
      <c r="T675" s="88"/>
      <c r="U675" s="41"/>
      <c r="V675" s="41"/>
      <c r="W675" s="41"/>
      <c r="X675" s="41"/>
      <c r="Y675" s="41"/>
      <c r="Z675" s="41"/>
      <c r="AA675" s="41"/>
      <c r="AB675" s="41"/>
      <c r="AC675" s="41"/>
      <c r="AD675" s="41"/>
      <c r="AE675" s="41"/>
      <c r="AT675" s="19" t="s">
        <v>173</v>
      </c>
      <c r="AU675" s="19" t="s">
        <v>86</v>
      </c>
    </row>
    <row r="676" s="2" customFormat="1" ht="40.8" customHeight="1">
      <c r="A676" s="41"/>
      <c r="B676" s="42"/>
      <c r="C676" s="207" t="s">
        <v>1288</v>
      </c>
      <c r="D676" s="207" t="s">
        <v>166</v>
      </c>
      <c r="E676" s="208" t="s">
        <v>1289</v>
      </c>
      <c r="F676" s="209" t="s">
        <v>1290</v>
      </c>
      <c r="G676" s="210" t="s">
        <v>169</v>
      </c>
      <c r="H676" s="211">
        <v>1348</v>
      </c>
      <c r="I676" s="212"/>
      <c r="J676" s="213">
        <f>ROUND(I676*H676,2)</f>
        <v>0</v>
      </c>
      <c r="K676" s="209" t="s">
        <v>170</v>
      </c>
      <c r="L676" s="47"/>
      <c r="M676" s="214" t="s">
        <v>32</v>
      </c>
      <c r="N676" s="215" t="s">
        <v>47</v>
      </c>
      <c r="O676" s="87"/>
      <c r="P676" s="216">
        <f>O676*H676</f>
        <v>0</v>
      </c>
      <c r="Q676" s="216">
        <v>0.00013999999999999999</v>
      </c>
      <c r="R676" s="216">
        <f>Q676*H676</f>
        <v>0.18871999999999997</v>
      </c>
      <c r="S676" s="216">
        <v>0</v>
      </c>
      <c r="T676" s="217">
        <f>S676*H676</f>
        <v>0</v>
      </c>
      <c r="U676" s="41"/>
      <c r="V676" s="41"/>
      <c r="W676" s="41"/>
      <c r="X676" s="41"/>
      <c r="Y676" s="41"/>
      <c r="Z676" s="41"/>
      <c r="AA676" s="41"/>
      <c r="AB676" s="41"/>
      <c r="AC676" s="41"/>
      <c r="AD676" s="41"/>
      <c r="AE676" s="41"/>
      <c r="AR676" s="218" t="s">
        <v>272</v>
      </c>
      <c r="AT676" s="218" t="s">
        <v>166</v>
      </c>
      <c r="AU676" s="218" t="s">
        <v>86</v>
      </c>
      <c r="AY676" s="19" t="s">
        <v>164</v>
      </c>
      <c r="BE676" s="219">
        <f>IF(N676="základní",J676,0)</f>
        <v>0</v>
      </c>
      <c r="BF676" s="219">
        <f>IF(N676="snížená",J676,0)</f>
        <v>0</v>
      </c>
      <c r="BG676" s="219">
        <f>IF(N676="zákl. přenesená",J676,0)</f>
        <v>0</v>
      </c>
      <c r="BH676" s="219">
        <f>IF(N676="sníž. přenesená",J676,0)</f>
        <v>0</v>
      </c>
      <c r="BI676" s="219">
        <f>IF(N676="nulová",J676,0)</f>
        <v>0</v>
      </c>
      <c r="BJ676" s="19" t="s">
        <v>84</v>
      </c>
      <c r="BK676" s="219">
        <f>ROUND(I676*H676,2)</f>
        <v>0</v>
      </c>
      <c r="BL676" s="19" t="s">
        <v>272</v>
      </c>
      <c r="BM676" s="218" t="s">
        <v>1291</v>
      </c>
    </row>
    <row r="677" s="2" customFormat="1">
      <c r="A677" s="41"/>
      <c r="B677" s="42"/>
      <c r="C677" s="43"/>
      <c r="D677" s="220" t="s">
        <v>173</v>
      </c>
      <c r="E677" s="43"/>
      <c r="F677" s="221" t="s">
        <v>1292</v>
      </c>
      <c r="G677" s="43"/>
      <c r="H677" s="43"/>
      <c r="I677" s="222"/>
      <c r="J677" s="43"/>
      <c r="K677" s="43"/>
      <c r="L677" s="47"/>
      <c r="M677" s="223"/>
      <c r="N677" s="224"/>
      <c r="O677" s="87"/>
      <c r="P677" s="87"/>
      <c r="Q677" s="87"/>
      <c r="R677" s="87"/>
      <c r="S677" s="87"/>
      <c r="T677" s="88"/>
      <c r="U677" s="41"/>
      <c r="V677" s="41"/>
      <c r="W677" s="41"/>
      <c r="X677" s="41"/>
      <c r="Y677" s="41"/>
      <c r="Z677" s="41"/>
      <c r="AA677" s="41"/>
      <c r="AB677" s="41"/>
      <c r="AC677" s="41"/>
      <c r="AD677" s="41"/>
      <c r="AE677" s="41"/>
      <c r="AT677" s="19" t="s">
        <v>173</v>
      </c>
      <c r="AU677" s="19" t="s">
        <v>86</v>
      </c>
    </row>
    <row r="678" s="15" customFormat="1">
      <c r="A678" s="15"/>
      <c r="B678" s="248"/>
      <c r="C678" s="249"/>
      <c r="D678" s="227" t="s">
        <v>179</v>
      </c>
      <c r="E678" s="250" t="s">
        <v>32</v>
      </c>
      <c r="F678" s="251" t="s">
        <v>1293</v>
      </c>
      <c r="G678" s="249"/>
      <c r="H678" s="250" t="s">
        <v>32</v>
      </c>
      <c r="I678" s="252"/>
      <c r="J678" s="249"/>
      <c r="K678" s="249"/>
      <c r="L678" s="253"/>
      <c r="M678" s="254"/>
      <c r="N678" s="255"/>
      <c r="O678" s="255"/>
      <c r="P678" s="255"/>
      <c r="Q678" s="255"/>
      <c r="R678" s="255"/>
      <c r="S678" s="255"/>
      <c r="T678" s="256"/>
      <c r="U678" s="15"/>
      <c r="V678" s="15"/>
      <c r="W678" s="15"/>
      <c r="X678" s="15"/>
      <c r="Y678" s="15"/>
      <c r="Z678" s="15"/>
      <c r="AA678" s="15"/>
      <c r="AB678" s="15"/>
      <c r="AC678" s="15"/>
      <c r="AD678" s="15"/>
      <c r="AE678" s="15"/>
      <c r="AT678" s="257" t="s">
        <v>179</v>
      </c>
      <c r="AU678" s="257" t="s">
        <v>86</v>
      </c>
      <c r="AV678" s="15" t="s">
        <v>84</v>
      </c>
      <c r="AW678" s="15" t="s">
        <v>38</v>
      </c>
      <c r="AX678" s="15" t="s">
        <v>76</v>
      </c>
      <c r="AY678" s="257" t="s">
        <v>164</v>
      </c>
    </row>
    <row r="679" s="13" customFormat="1">
      <c r="A679" s="13"/>
      <c r="B679" s="225"/>
      <c r="C679" s="226"/>
      <c r="D679" s="227" t="s">
        <v>179</v>
      </c>
      <c r="E679" s="228" t="s">
        <v>32</v>
      </c>
      <c r="F679" s="229" t="s">
        <v>1294</v>
      </c>
      <c r="G679" s="226"/>
      <c r="H679" s="230">
        <v>674</v>
      </c>
      <c r="I679" s="231"/>
      <c r="J679" s="226"/>
      <c r="K679" s="226"/>
      <c r="L679" s="232"/>
      <c r="M679" s="233"/>
      <c r="N679" s="234"/>
      <c r="O679" s="234"/>
      <c r="P679" s="234"/>
      <c r="Q679" s="234"/>
      <c r="R679" s="234"/>
      <c r="S679" s="234"/>
      <c r="T679" s="235"/>
      <c r="U679" s="13"/>
      <c r="V679" s="13"/>
      <c r="W679" s="13"/>
      <c r="X679" s="13"/>
      <c r="Y679" s="13"/>
      <c r="Z679" s="13"/>
      <c r="AA679" s="13"/>
      <c r="AB679" s="13"/>
      <c r="AC679" s="13"/>
      <c r="AD679" s="13"/>
      <c r="AE679" s="13"/>
      <c r="AT679" s="236" t="s">
        <v>179</v>
      </c>
      <c r="AU679" s="236" t="s">
        <v>86</v>
      </c>
      <c r="AV679" s="13" t="s">
        <v>86</v>
      </c>
      <c r="AW679" s="13" t="s">
        <v>38</v>
      </c>
      <c r="AX679" s="13" t="s">
        <v>76</v>
      </c>
      <c r="AY679" s="236" t="s">
        <v>164</v>
      </c>
    </row>
    <row r="680" s="15" customFormat="1">
      <c r="A680" s="15"/>
      <c r="B680" s="248"/>
      <c r="C680" s="249"/>
      <c r="D680" s="227" t="s">
        <v>179</v>
      </c>
      <c r="E680" s="250" t="s">
        <v>32</v>
      </c>
      <c r="F680" s="251" t="s">
        <v>1295</v>
      </c>
      <c r="G680" s="249"/>
      <c r="H680" s="250" t="s">
        <v>32</v>
      </c>
      <c r="I680" s="252"/>
      <c r="J680" s="249"/>
      <c r="K680" s="249"/>
      <c r="L680" s="253"/>
      <c r="M680" s="254"/>
      <c r="N680" s="255"/>
      <c r="O680" s="255"/>
      <c r="P680" s="255"/>
      <c r="Q680" s="255"/>
      <c r="R680" s="255"/>
      <c r="S680" s="255"/>
      <c r="T680" s="256"/>
      <c r="U680" s="15"/>
      <c r="V680" s="15"/>
      <c r="W680" s="15"/>
      <c r="X680" s="15"/>
      <c r="Y680" s="15"/>
      <c r="Z680" s="15"/>
      <c r="AA680" s="15"/>
      <c r="AB680" s="15"/>
      <c r="AC680" s="15"/>
      <c r="AD680" s="15"/>
      <c r="AE680" s="15"/>
      <c r="AT680" s="257" t="s">
        <v>179</v>
      </c>
      <c r="AU680" s="257" t="s">
        <v>86</v>
      </c>
      <c r="AV680" s="15" t="s">
        <v>84</v>
      </c>
      <c r="AW680" s="15" t="s">
        <v>38</v>
      </c>
      <c r="AX680" s="15" t="s">
        <v>76</v>
      </c>
      <c r="AY680" s="257" t="s">
        <v>164</v>
      </c>
    </row>
    <row r="681" s="13" customFormat="1">
      <c r="A681" s="13"/>
      <c r="B681" s="225"/>
      <c r="C681" s="226"/>
      <c r="D681" s="227" t="s">
        <v>179</v>
      </c>
      <c r="E681" s="228" t="s">
        <v>32</v>
      </c>
      <c r="F681" s="229" t="s">
        <v>1294</v>
      </c>
      <c r="G681" s="226"/>
      <c r="H681" s="230">
        <v>674</v>
      </c>
      <c r="I681" s="231"/>
      <c r="J681" s="226"/>
      <c r="K681" s="226"/>
      <c r="L681" s="232"/>
      <c r="M681" s="233"/>
      <c r="N681" s="234"/>
      <c r="O681" s="234"/>
      <c r="P681" s="234"/>
      <c r="Q681" s="234"/>
      <c r="R681" s="234"/>
      <c r="S681" s="234"/>
      <c r="T681" s="235"/>
      <c r="U681" s="13"/>
      <c r="V681" s="13"/>
      <c r="W681" s="13"/>
      <c r="X681" s="13"/>
      <c r="Y681" s="13"/>
      <c r="Z681" s="13"/>
      <c r="AA681" s="13"/>
      <c r="AB681" s="13"/>
      <c r="AC681" s="13"/>
      <c r="AD681" s="13"/>
      <c r="AE681" s="13"/>
      <c r="AT681" s="236" t="s">
        <v>179</v>
      </c>
      <c r="AU681" s="236" t="s">
        <v>86</v>
      </c>
      <c r="AV681" s="13" t="s">
        <v>86</v>
      </c>
      <c r="AW681" s="13" t="s">
        <v>38</v>
      </c>
      <c r="AX681" s="13" t="s">
        <v>76</v>
      </c>
      <c r="AY681" s="236" t="s">
        <v>164</v>
      </c>
    </row>
    <row r="682" s="14" customFormat="1">
      <c r="A682" s="14"/>
      <c r="B682" s="237"/>
      <c r="C682" s="238"/>
      <c r="D682" s="227" t="s">
        <v>179</v>
      </c>
      <c r="E682" s="239" t="s">
        <v>32</v>
      </c>
      <c r="F682" s="240" t="s">
        <v>181</v>
      </c>
      <c r="G682" s="238"/>
      <c r="H682" s="241">
        <v>1348</v>
      </c>
      <c r="I682" s="242"/>
      <c r="J682" s="238"/>
      <c r="K682" s="238"/>
      <c r="L682" s="243"/>
      <c r="M682" s="244"/>
      <c r="N682" s="245"/>
      <c r="O682" s="245"/>
      <c r="P682" s="245"/>
      <c r="Q682" s="245"/>
      <c r="R682" s="245"/>
      <c r="S682" s="245"/>
      <c r="T682" s="246"/>
      <c r="U682" s="14"/>
      <c r="V682" s="14"/>
      <c r="W682" s="14"/>
      <c r="X682" s="14"/>
      <c r="Y682" s="14"/>
      <c r="Z682" s="14"/>
      <c r="AA682" s="14"/>
      <c r="AB682" s="14"/>
      <c r="AC682" s="14"/>
      <c r="AD682" s="14"/>
      <c r="AE682" s="14"/>
      <c r="AT682" s="247" t="s">
        <v>179</v>
      </c>
      <c r="AU682" s="247" t="s">
        <v>86</v>
      </c>
      <c r="AV682" s="14" t="s">
        <v>171</v>
      </c>
      <c r="AW682" s="14" t="s">
        <v>38</v>
      </c>
      <c r="AX682" s="14" t="s">
        <v>84</v>
      </c>
      <c r="AY682" s="247" t="s">
        <v>164</v>
      </c>
    </row>
    <row r="683" s="12" customFormat="1" ht="22.8" customHeight="1">
      <c r="A683" s="12"/>
      <c r="B683" s="191"/>
      <c r="C683" s="192"/>
      <c r="D683" s="193" t="s">
        <v>75</v>
      </c>
      <c r="E683" s="205" t="s">
        <v>1296</v>
      </c>
      <c r="F683" s="205" t="s">
        <v>1297</v>
      </c>
      <c r="G683" s="192"/>
      <c r="H683" s="192"/>
      <c r="I683" s="195"/>
      <c r="J683" s="206">
        <f>BK683</f>
        <v>0</v>
      </c>
      <c r="K683" s="192"/>
      <c r="L683" s="197"/>
      <c r="M683" s="198"/>
      <c r="N683" s="199"/>
      <c r="O683" s="199"/>
      <c r="P683" s="200">
        <f>SUM(P684:P698)</f>
        <v>0</v>
      </c>
      <c r="Q683" s="199"/>
      <c r="R683" s="200">
        <f>SUM(R684:R698)</f>
        <v>2.6668783999999999</v>
      </c>
      <c r="S683" s="199"/>
      <c r="T683" s="201">
        <f>SUM(T684:T698)</f>
        <v>0.059635199999999999</v>
      </c>
      <c r="U683" s="12"/>
      <c r="V683" s="12"/>
      <c r="W683" s="12"/>
      <c r="X683" s="12"/>
      <c r="Y683" s="12"/>
      <c r="Z683" s="12"/>
      <c r="AA683" s="12"/>
      <c r="AB683" s="12"/>
      <c r="AC683" s="12"/>
      <c r="AD683" s="12"/>
      <c r="AE683" s="12"/>
      <c r="AR683" s="202" t="s">
        <v>86</v>
      </c>
      <c r="AT683" s="203" t="s">
        <v>75</v>
      </c>
      <c r="AU683" s="203" t="s">
        <v>84</v>
      </c>
      <c r="AY683" s="202" t="s">
        <v>164</v>
      </c>
      <c r="BK683" s="204">
        <f>SUM(BK684:BK698)</f>
        <v>0</v>
      </c>
    </row>
    <row r="684" s="2" customFormat="1" ht="26.4" customHeight="1">
      <c r="A684" s="41"/>
      <c r="B684" s="42"/>
      <c r="C684" s="207" t="s">
        <v>1298</v>
      </c>
      <c r="D684" s="207" t="s">
        <v>166</v>
      </c>
      <c r="E684" s="208" t="s">
        <v>1299</v>
      </c>
      <c r="F684" s="209" t="s">
        <v>1300</v>
      </c>
      <c r="G684" s="210" t="s">
        <v>169</v>
      </c>
      <c r="H684" s="211">
        <v>5750</v>
      </c>
      <c r="I684" s="212"/>
      <c r="J684" s="213">
        <f>ROUND(I684*H684,2)</f>
        <v>0</v>
      </c>
      <c r="K684" s="209" t="s">
        <v>170</v>
      </c>
      <c r="L684" s="47"/>
      <c r="M684" s="214" t="s">
        <v>32</v>
      </c>
      <c r="N684" s="215" t="s">
        <v>47</v>
      </c>
      <c r="O684" s="87"/>
      <c r="P684" s="216">
        <f>O684*H684</f>
        <v>0</v>
      </c>
      <c r="Q684" s="216">
        <v>0</v>
      </c>
      <c r="R684" s="216">
        <f>Q684*H684</f>
        <v>0</v>
      </c>
      <c r="S684" s="216">
        <v>0</v>
      </c>
      <c r="T684" s="217">
        <f>S684*H684</f>
        <v>0</v>
      </c>
      <c r="U684" s="41"/>
      <c r="V684" s="41"/>
      <c r="W684" s="41"/>
      <c r="X684" s="41"/>
      <c r="Y684" s="41"/>
      <c r="Z684" s="41"/>
      <c r="AA684" s="41"/>
      <c r="AB684" s="41"/>
      <c r="AC684" s="41"/>
      <c r="AD684" s="41"/>
      <c r="AE684" s="41"/>
      <c r="AR684" s="218" t="s">
        <v>272</v>
      </c>
      <c r="AT684" s="218" t="s">
        <v>166</v>
      </c>
      <c r="AU684" s="218" t="s">
        <v>86</v>
      </c>
      <c r="AY684" s="19" t="s">
        <v>164</v>
      </c>
      <c r="BE684" s="219">
        <f>IF(N684="základní",J684,0)</f>
        <v>0</v>
      </c>
      <c r="BF684" s="219">
        <f>IF(N684="snížená",J684,0)</f>
        <v>0</v>
      </c>
      <c r="BG684" s="219">
        <f>IF(N684="zákl. přenesená",J684,0)</f>
        <v>0</v>
      </c>
      <c r="BH684" s="219">
        <f>IF(N684="sníž. přenesená",J684,0)</f>
        <v>0</v>
      </c>
      <c r="BI684" s="219">
        <f>IF(N684="nulová",J684,0)</f>
        <v>0</v>
      </c>
      <c r="BJ684" s="19" t="s">
        <v>84</v>
      </c>
      <c r="BK684" s="219">
        <f>ROUND(I684*H684,2)</f>
        <v>0</v>
      </c>
      <c r="BL684" s="19" t="s">
        <v>272</v>
      </c>
      <c r="BM684" s="218" t="s">
        <v>1301</v>
      </c>
    </row>
    <row r="685" s="2" customFormat="1">
      <c r="A685" s="41"/>
      <c r="B685" s="42"/>
      <c r="C685" s="43"/>
      <c r="D685" s="220" t="s">
        <v>173</v>
      </c>
      <c r="E685" s="43"/>
      <c r="F685" s="221" t="s">
        <v>1302</v>
      </c>
      <c r="G685" s="43"/>
      <c r="H685" s="43"/>
      <c r="I685" s="222"/>
      <c r="J685" s="43"/>
      <c r="K685" s="43"/>
      <c r="L685" s="47"/>
      <c r="M685" s="223"/>
      <c r="N685" s="224"/>
      <c r="O685" s="87"/>
      <c r="P685" s="87"/>
      <c r="Q685" s="87"/>
      <c r="R685" s="87"/>
      <c r="S685" s="87"/>
      <c r="T685" s="88"/>
      <c r="U685" s="41"/>
      <c r="V685" s="41"/>
      <c r="W685" s="41"/>
      <c r="X685" s="41"/>
      <c r="Y685" s="41"/>
      <c r="Z685" s="41"/>
      <c r="AA685" s="41"/>
      <c r="AB685" s="41"/>
      <c r="AC685" s="41"/>
      <c r="AD685" s="41"/>
      <c r="AE685" s="41"/>
      <c r="AT685" s="19" t="s">
        <v>173</v>
      </c>
      <c r="AU685" s="19" t="s">
        <v>86</v>
      </c>
    </row>
    <row r="686" s="2" customFormat="1" ht="26.4" customHeight="1">
      <c r="A686" s="41"/>
      <c r="B686" s="42"/>
      <c r="C686" s="207" t="s">
        <v>1303</v>
      </c>
      <c r="D686" s="207" t="s">
        <v>166</v>
      </c>
      <c r="E686" s="208" t="s">
        <v>1304</v>
      </c>
      <c r="F686" s="209" t="s">
        <v>1305</v>
      </c>
      <c r="G686" s="210" t="s">
        <v>169</v>
      </c>
      <c r="H686" s="211">
        <v>1987.8399999999999</v>
      </c>
      <c r="I686" s="212"/>
      <c r="J686" s="213">
        <f>ROUND(I686*H686,2)</f>
        <v>0</v>
      </c>
      <c r="K686" s="209" t="s">
        <v>170</v>
      </c>
      <c r="L686" s="47"/>
      <c r="M686" s="214" t="s">
        <v>32</v>
      </c>
      <c r="N686" s="215" t="s">
        <v>47</v>
      </c>
      <c r="O686" s="87"/>
      <c r="P686" s="216">
        <f>O686*H686</f>
        <v>0</v>
      </c>
      <c r="Q686" s="216">
        <v>0</v>
      </c>
      <c r="R686" s="216">
        <f>Q686*H686</f>
        <v>0</v>
      </c>
      <c r="S686" s="216">
        <v>3.0000000000000001E-05</v>
      </c>
      <c r="T686" s="217">
        <f>S686*H686</f>
        <v>0.059635199999999999</v>
      </c>
      <c r="U686" s="41"/>
      <c r="V686" s="41"/>
      <c r="W686" s="41"/>
      <c r="X686" s="41"/>
      <c r="Y686" s="41"/>
      <c r="Z686" s="41"/>
      <c r="AA686" s="41"/>
      <c r="AB686" s="41"/>
      <c r="AC686" s="41"/>
      <c r="AD686" s="41"/>
      <c r="AE686" s="41"/>
      <c r="AR686" s="218" t="s">
        <v>272</v>
      </c>
      <c r="AT686" s="218" t="s">
        <v>166</v>
      </c>
      <c r="AU686" s="218" t="s">
        <v>86</v>
      </c>
      <c r="AY686" s="19" t="s">
        <v>164</v>
      </c>
      <c r="BE686" s="219">
        <f>IF(N686="základní",J686,0)</f>
        <v>0</v>
      </c>
      <c r="BF686" s="219">
        <f>IF(N686="snížená",J686,0)</f>
        <v>0</v>
      </c>
      <c r="BG686" s="219">
        <f>IF(N686="zákl. přenesená",J686,0)</f>
        <v>0</v>
      </c>
      <c r="BH686" s="219">
        <f>IF(N686="sníž. přenesená",J686,0)</f>
        <v>0</v>
      </c>
      <c r="BI686" s="219">
        <f>IF(N686="nulová",J686,0)</f>
        <v>0</v>
      </c>
      <c r="BJ686" s="19" t="s">
        <v>84</v>
      </c>
      <c r="BK686" s="219">
        <f>ROUND(I686*H686,2)</f>
        <v>0</v>
      </c>
      <c r="BL686" s="19" t="s">
        <v>272</v>
      </c>
      <c r="BM686" s="218" t="s">
        <v>1306</v>
      </c>
    </row>
    <row r="687" s="2" customFormat="1">
      <c r="A687" s="41"/>
      <c r="B687" s="42"/>
      <c r="C687" s="43"/>
      <c r="D687" s="220" t="s">
        <v>173</v>
      </c>
      <c r="E687" s="43"/>
      <c r="F687" s="221" t="s">
        <v>1307</v>
      </c>
      <c r="G687" s="43"/>
      <c r="H687" s="43"/>
      <c r="I687" s="222"/>
      <c r="J687" s="43"/>
      <c r="K687" s="43"/>
      <c r="L687" s="47"/>
      <c r="M687" s="223"/>
      <c r="N687" s="224"/>
      <c r="O687" s="87"/>
      <c r="P687" s="87"/>
      <c r="Q687" s="87"/>
      <c r="R687" s="87"/>
      <c r="S687" s="87"/>
      <c r="T687" s="88"/>
      <c r="U687" s="41"/>
      <c r="V687" s="41"/>
      <c r="W687" s="41"/>
      <c r="X687" s="41"/>
      <c r="Y687" s="41"/>
      <c r="Z687" s="41"/>
      <c r="AA687" s="41"/>
      <c r="AB687" s="41"/>
      <c r="AC687" s="41"/>
      <c r="AD687" s="41"/>
      <c r="AE687" s="41"/>
      <c r="AT687" s="19" t="s">
        <v>173</v>
      </c>
      <c r="AU687" s="19" t="s">
        <v>86</v>
      </c>
    </row>
    <row r="688" s="2" customFormat="1" ht="16.5" customHeight="1">
      <c r="A688" s="41"/>
      <c r="B688" s="42"/>
      <c r="C688" s="258" t="s">
        <v>1308</v>
      </c>
      <c r="D688" s="258" t="s">
        <v>237</v>
      </c>
      <c r="E688" s="259" t="s">
        <v>1309</v>
      </c>
      <c r="F688" s="260" t="s">
        <v>1310</v>
      </c>
      <c r="G688" s="261" t="s">
        <v>169</v>
      </c>
      <c r="H688" s="262">
        <v>2087.232</v>
      </c>
      <c r="I688" s="263"/>
      <c r="J688" s="264">
        <f>ROUND(I688*H688,2)</f>
        <v>0</v>
      </c>
      <c r="K688" s="260" t="s">
        <v>170</v>
      </c>
      <c r="L688" s="265"/>
      <c r="M688" s="266" t="s">
        <v>32</v>
      </c>
      <c r="N688" s="267" t="s">
        <v>47</v>
      </c>
      <c r="O688" s="87"/>
      <c r="P688" s="216">
        <f>O688*H688</f>
        <v>0</v>
      </c>
      <c r="Q688" s="216">
        <v>0</v>
      </c>
      <c r="R688" s="216">
        <f>Q688*H688</f>
        <v>0</v>
      </c>
      <c r="S688" s="216">
        <v>0</v>
      </c>
      <c r="T688" s="217">
        <f>S688*H688</f>
        <v>0</v>
      </c>
      <c r="U688" s="41"/>
      <c r="V688" s="41"/>
      <c r="W688" s="41"/>
      <c r="X688" s="41"/>
      <c r="Y688" s="41"/>
      <c r="Z688" s="41"/>
      <c r="AA688" s="41"/>
      <c r="AB688" s="41"/>
      <c r="AC688" s="41"/>
      <c r="AD688" s="41"/>
      <c r="AE688" s="41"/>
      <c r="AR688" s="218" t="s">
        <v>370</v>
      </c>
      <c r="AT688" s="218" t="s">
        <v>237</v>
      </c>
      <c r="AU688" s="218" t="s">
        <v>86</v>
      </c>
      <c r="AY688" s="19" t="s">
        <v>164</v>
      </c>
      <c r="BE688" s="219">
        <f>IF(N688="základní",J688,0)</f>
        <v>0</v>
      </c>
      <c r="BF688" s="219">
        <f>IF(N688="snížená",J688,0)</f>
        <v>0</v>
      </c>
      <c r="BG688" s="219">
        <f>IF(N688="zákl. přenesená",J688,0)</f>
        <v>0</v>
      </c>
      <c r="BH688" s="219">
        <f>IF(N688="sníž. přenesená",J688,0)</f>
        <v>0</v>
      </c>
      <c r="BI688" s="219">
        <f>IF(N688="nulová",J688,0)</f>
        <v>0</v>
      </c>
      <c r="BJ688" s="19" t="s">
        <v>84</v>
      </c>
      <c r="BK688" s="219">
        <f>ROUND(I688*H688,2)</f>
        <v>0</v>
      </c>
      <c r="BL688" s="19" t="s">
        <v>272</v>
      </c>
      <c r="BM688" s="218" t="s">
        <v>1311</v>
      </c>
    </row>
    <row r="689" s="13" customFormat="1">
      <c r="A689" s="13"/>
      <c r="B689" s="225"/>
      <c r="C689" s="226"/>
      <c r="D689" s="227" t="s">
        <v>179</v>
      </c>
      <c r="E689" s="226"/>
      <c r="F689" s="229" t="s">
        <v>1312</v>
      </c>
      <c r="G689" s="226"/>
      <c r="H689" s="230">
        <v>2087.232</v>
      </c>
      <c r="I689" s="231"/>
      <c r="J689" s="226"/>
      <c r="K689" s="226"/>
      <c r="L689" s="232"/>
      <c r="M689" s="233"/>
      <c r="N689" s="234"/>
      <c r="O689" s="234"/>
      <c r="P689" s="234"/>
      <c r="Q689" s="234"/>
      <c r="R689" s="234"/>
      <c r="S689" s="234"/>
      <c r="T689" s="235"/>
      <c r="U689" s="13"/>
      <c r="V689" s="13"/>
      <c r="W689" s="13"/>
      <c r="X689" s="13"/>
      <c r="Y689" s="13"/>
      <c r="Z689" s="13"/>
      <c r="AA689" s="13"/>
      <c r="AB689" s="13"/>
      <c r="AC689" s="13"/>
      <c r="AD689" s="13"/>
      <c r="AE689" s="13"/>
      <c r="AT689" s="236" t="s">
        <v>179</v>
      </c>
      <c r="AU689" s="236" t="s">
        <v>86</v>
      </c>
      <c r="AV689" s="13" t="s">
        <v>86</v>
      </c>
      <c r="AW689" s="13" t="s">
        <v>4</v>
      </c>
      <c r="AX689" s="13" t="s">
        <v>84</v>
      </c>
      <c r="AY689" s="236" t="s">
        <v>164</v>
      </c>
    </row>
    <row r="690" s="2" customFormat="1" ht="36" customHeight="1">
      <c r="A690" s="41"/>
      <c r="B690" s="42"/>
      <c r="C690" s="207" t="s">
        <v>1313</v>
      </c>
      <c r="D690" s="207" t="s">
        <v>166</v>
      </c>
      <c r="E690" s="208" t="s">
        <v>1314</v>
      </c>
      <c r="F690" s="209" t="s">
        <v>1315</v>
      </c>
      <c r="G690" s="210" t="s">
        <v>169</v>
      </c>
      <c r="H690" s="211">
        <v>5750</v>
      </c>
      <c r="I690" s="212"/>
      <c r="J690" s="213">
        <f>ROUND(I690*H690,2)</f>
        <v>0</v>
      </c>
      <c r="K690" s="209" t="s">
        <v>170</v>
      </c>
      <c r="L690" s="47"/>
      <c r="M690" s="214" t="s">
        <v>32</v>
      </c>
      <c r="N690" s="215" t="s">
        <v>47</v>
      </c>
      <c r="O690" s="87"/>
      <c r="P690" s="216">
        <f>O690*H690</f>
        <v>0</v>
      </c>
      <c r="Q690" s="216">
        <v>0.00020000000000000001</v>
      </c>
      <c r="R690" s="216">
        <f>Q690*H690</f>
        <v>1.1500000000000001</v>
      </c>
      <c r="S690" s="216">
        <v>0</v>
      </c>
      <c r="T690" s="217">
        <f>S690*H690</f>
        <v>0</v>
      </c>
      <c r="U690" s="41"/>
      <c r="V690" s="41"/>
      <c r="W690" s="41"/>
      <c r="X690" s="41"/>
      <c r="Y690" s="41"/>
      <c r="Z690" s="41"/>
      <c r="AA690" s="41"/>
      <c r="AB690" s="41"/>
      <c r="AC690" s="41"/>
      <c r="AD690" s="41"/>
      <c r="AE690" s="41"/>
      <c r="AR690" s="218" t="s">
        <v>272</v>
      </c>
      <c r="AT690" s="218" t="s">
        <v>166</v>
      </c>
      <c r="AU690" s="218" t="s">
        <v>86</v>
      </c>
      <c r="AY690" s="19" t="s">
        <v>164</v>
      </c>
      <c r="BE690" s="219">
        <f>IF(N690="základní",J690,0)</f>
        <v>0</v>
      </c>
      <c r="BF690" s="219">
        <f>IF(N690="snížená",J690,0)</f>
        <v>0</v>
      </c>
      <c r="BG690" s="219">
        <f>IF(N690="zákl. přenesená",J690,0)</f>
        <v>0</v>
      </c>
      <c r="BH690" s="219">
        <f>IF(N690="sníž. přenesená",J690,0)</f>
        <v>0</v>
      </c>
      <c r="BI690" s="219">
        <f>IF(N690="nulová",J690,0)</f>
        <v>0</v>
      </c>
      <c r="BJ690" s="19" t="s">
        <v>84</v>
      </c>
      <c r="BK690" s="219">
        <f>ROUND(I690*H690,2)</f>
        <v>0</v>
      </c>
      <c r="BL690" s="19" t="s">
        <v>272</v>
      </c>
      <c r="BM690" s="218" t="s">
        <v>1316</v>
      </c>
    </row>
    <row r="691" s="2" customFormat="1">
      <c r="A691" s="41"/>
      <c r="B691" s="42"/>
      <c r="C691" s="43"/>
      <c r="D691" s="220" t="s">
        <v>173</v>
      </c>
      <c r="E691" s="43"/>
      <c r="F691" s="221" t="s">
        <v>1317</v>
      </c>
      <c r="G691" s="43"/>
      <c r="H691" s="43"/>
      <c r="I691" s="222"/>
      <c r="J691" s="43"/>
      <c r="K691" s="43"/>
      <c r="L691" s="47"/>
      <c r="M691" s="223"/>
      <c r="N691" s="224"/>
      <c r="O691" s="87"/>
      <c r="P691" s="87"/>
      <c r="Q691" s="87"/>
      <c r="R691" s="87"/>
      <c r="S691" s="87"/>
      <c r="T691" s="88"/>
      <c r="U691" s="41"/>
      <c r="V691" s="41"/>
      <c r="W691" s="41"/>
      <c r="X691" s="41"/>
      <c r="Y691" s="41"/>
      <c r="Z691" s="41"/>
      <c r="AA691" s="41"/>
      <c r="AB691" s="41"/>
      <c r="AC691" s="41"/>
      <c r="AD691" s="41"/>
      <c r="AE691" s="41"/>
      <c r="AT691" s="19" t="s">
        <v>173</v>
      </c>
      <c r="AU691" s="19" t="s">
        <v>86</v>
      </c>
    </row>
    <row r="692" s="2" customFormat="1" ht="40.8" customHeight="1">
      <c r="A692" s="41"/>
      <c r="B692" s="42"/>
      <c r="C692" s="207" t="s">
        <v>1318</v>
      </c>
      <c r="D692" s="207" t="s">
        <v>166</v>
      </c>
      <c r="E692" s="208" t="s">
        <v>1319</v>
      </c>
      <c r="F692" s="209" t="s">
        <v>1320</v>
      </c>
      <c r="G692" s="210" t="s">
        <v>169</v>
      </c>
      <c r="H692" s="211">
        <v>200</v>
      </c>
      <c r="I692" s="212"/>
      <c r="J692" s="213">
        <f>ROUND(I692*H692,2)</f>
        <v>0</v>
      </c>
      <c r="K692" s="209" t="s">
        <v>170</v>
      </c>
      <c r="L692" s="47"/>
      <c r="M692" s="214" t="s">
        <v>32</v>
      </c>
      <c r="N692" s="215" t="s">
        <v>47</v>
      </c>
      <c r="O692" s="87"/>
      <c r="P692" s="216">
        <f>O692*H692</f>
        <v>0</v>
      </c>
      <c r="Q692" s="216">
        <v>1.0000000000000001E-05</v>
      </c>
      <c r="R692" s="216">
        <f>Q692*H692</f>
        <v>0.002</v>
      </c>
      <c r="S692" s="216">
        <v>0</v>
      </c>
      <c r="T692" s="217">
        <f>S692*H692</f>
        <v>0</v>
      </c>
      <c r="U692" s="41"/>
      <c r="V692" s="41"/>
      <c r="W692" s="41"/>
      <c r="X692" s="41"/>
      <c r="Y692" s="41"/>
      <c r="Z692" s="41"/>
      <c r="AA692" s="41"/>
      <c r="AB692" s="41"/>
      <c r="AC692" s="41"/>
      <c r="AD692" s="41"/>
      <c r="AE692" s="41"/>
      <c r="AR692" s="218" t="s">
        <v>272</v>
      </c>
      <c r="AT692" s="218" t="s">
        <v>166</v>
      </c>
      <c r="AU692" s="218" t="s">
        <v>86</v>
      </c>
      <c r="AY692" s="19" t="s">
        <v>164</v>
      </c>
      <c r="BE692" s="219">
        <f>IF(N692="základní",J692,0)</f>
        <v>0</v>
      </c>
      <c r="BF692" s="219">
        <f>IF(N692="snížená",J692,0)</f>
        <v>0</v>
      </c>
      <c r="BG692" s="219">
        <f>IF(N692="zákl. přenesená",J692,0)</f>
        <v>0</v>
      </c>
      <c r="BH692" s="219">
        <f>IF(N692="sníž. přenesená",J692,0)</f>
        <v>0</v>
      </c>
      <c r="BI692" s="219">
        <f>IF(N692="nulová",J692,0)</f>
        <v>0</v>
      </c>
      <c r="BJ692" s="19" t="s">
        <v>84</v>
      </c>
      <c r="BK692" s="219">
        <f>ROUND(I692*H692,2)</f>
        <v>0</v>
      </c>
      <c r="BL692" s="19" t="s">
        <v>272</v>
      </c>
      <c r="BM692" s="218" t="s">
        <v>1321</v>
      </c>
    </row>
    <row r="693" s="2" customFormat="1">
      <c r="A693" s="41"/>
      <c r="B693" s="42"/>
      <c r="C693" s="43"/>
      <c r="D693" s="220" t="s">
        <v>173</v>
      </c>
      <c r="E693" s="43"/>
      <c r="F693" s="221" t="s">
        <v>1322</v>
      </c>
      <c r="G693" s="43"/>
      <c r="H693" s="43"/>
      <c r="I693" s="222"/>
      <c r="J693" s="43"/>
      <c r="K693" s="43"/>
      <c r="L693" s="47"/>
      <c r="M693" s="223"/>
      <c r="N693" s="224"/>
      <c r="O693" s="87"/>
      <c r="P693" s="87"/>
      <c r="Q693" s="87"/>
      <c r="R693" s="87"/>
      <c r="S693" s="87"/>
      <c r="T693" s="88"/>
      <c r="U693" s="41"/>
      <c r="V693" s="41"/>
      <c r="W693" s="41"/>
      <c r="X693" s="41"/>
      <c r="Y693" s="41"/>
      <c r="Z693" s="41"/>
      <c r="AA693" s="41"/>
      <c r="AB693" s="41"/>
      <c r="AC693" s="41"/>
      <c r="AD693" s="41"/>
      <c r="AE693" s="41"/>
      <c r="AT693" s="19" t="s">
        <v>173</v>
      </c>
      <c r="AU693" s="19" t="s">
        <v>86</v>
      </c>
    </row>
    <row r="694" s="2" customFormat="1" ht="26.4" customHeight="1">
      <c r="A694" s="41"/>
      <c r="B694" s="42"/>
      <c r="C694" s="207" t="s">
        <v>1323</v>
      </c>
      <c r="D694" s="207" t="s">
        <v>166</v>
      </c>
      <c r="E694" s="208" t="s">
        <v>1324</v>
      </c>
      <c r="F694" s="209" t="s">
        <v>1325</v>
      </c>
      <c r="G694" s="210" t="s">
        <v>169</v>
      </c>
      <c r="H694" s="211">
        <v>1987.8399999999999</v>
      </c>
      <c r="I694" s="212"/>
      <c r="J694" s="213">
        <f>ROUND(I694*H694,2)</f>
        <v>0</v>
      </c>
      <c r="K694" s="209" t="s">
        <v>170</v>
      </c>
      <c r="L694" s="47"/>
      <c r="M694" s="214" t="s">
        <v>32</v>
      </c>
      <c r="N694" s="215" t="s">
        <v>47</v>
      </c>
      <c r="O694" s="87"/>
      <c r="P694" s="216">
        <f>O694*H694</f>
        <v>0</v>
      </c>
      <c r="Q694" s="216">
        <v>1.0000000000000001E-05</v>
      </c>
      <c r="R694" s="216">
        <f>Q694*H694</f>
        <v>0.019878400000000001</v>
      </c>
      <c r="S694" s="216">
        <v>0</v>
      </c>
      <c r="T694" s="217">
        <f>S694*H694</f>
        <v>0</v>
      </c>
      <c r="U694" s="41"/>
      <c r="V694" s="41"/>
      <c r="W694" s="41"/>
      <c r="X694" s="41"/>
      <c r="Y694" s="41"/>
      <c r="Z694" s="41"/>
      <c r="AA694" s="41"/>
      <c r="AB694" s="41"/>
      <c r="AC694" s="41"/>
      <c r="AD694" s="41"/>
      <c r="AE694" s="41"/>
      <c r="AR694" s="218" t="s">
        <v>272</v>
      </c>
      <c r="AT694" s="218" t="s">
        <v>166</v>
      </c>
      <c r="AU694" s="218" t="s">
        <v>86</v>
      </c>
      <c r="AY694" s="19" t="s">
        <v>164</v>
      </c>
      <c r="BE694" s="219">
        <f>IF(N694="základní",J694,0)</f>
        <v>0</v>
      </c>
      <c r="BF694" s="219">
        <f>IF(N694="snížená",J694,0)</f>
        <v>0</v>
      </c>
      <c r="BG694" s="219">
        <f>IF(N694="zákl. přenesená",J694,0)</f>
        <v>0</v>
      </c>
      <c r="BH694" s="219">
        <f>IF(N694="sníž. přenesená",J694,0)</f>
        <v>0</v>
      </c>
      <c r="BI694" s="219">
        <f>IF(N694="nulová",J694,0)</f>
        <v>0</v>
      </c>
      <c r="BJ694" s="19" t="s">
        <v>84</v>
      </c>
      <c r="BK694" s="219">
        <f>ROUND(I694*H694,2)</f>
        <v>0</v>
      </c>
      <c r="BL694" s="19" t="s">
        <v>272</v>
      </c>
      <c r="BM694" s="218" t="s">
        <v>1326</v>
      </c>
    </row>
    <row r="695" s="2" customFormat="1">
      <c r="A695" s="41"/>
      <c r="B695" s="42"/>
      <c r="C695" s="43"/>
      <c r="D695" s="220" t="s">
        <v>173</v>
      </c>
      <c r="E695" s="43"/>
      <c r="F695" s="221" t="s">
        <v>1327</v>
      </c>
      <c r="G695" s="43"/>
      <c r="H695" s="43"/>
      <c r="I695" s="222"/>
      <c r="J695" s="43"/>
      <c r="K695" s="43"/>
      <c r="L695" s="47"/>
      <c r="M695" s="223"/>
      <c r="N695" s="224"/>
      <c r="O695" s="87"/>
      <c r="P695" s="87"/>
      <c r="Q695" s="87"/>
      <c r="R695" s="87"/>
      <c r="S695" s="87"/>
      <c r="T695" s="88"/>
      <c r="U695" s="41"/>
      <c r="V695" s="41"/>
      <c r="W695" s="41"/>
      <c r="X695" s="41"/>
      <c r="Y695" s="41"/>
      <c r="Z695" s="41"/>
      <c r="AA695" s="41"/>
      <c r="AB695" s="41"/>
      <c r="AC695" s="41"/>
      <c r="AD695" s="41"/>
      <c r="AE695" s="41"/>
      <c r="AT695" s="19" t="s">
        <v>173</v>
      </c>
      <c r="AU695" s="19" t="s">
        <v>86</v>
      </c>
    </row>
    <row r="696" s="2" customFormat="1" ht="40.8" customHeight="1">
      <c r="A696" s="41"/>
      <c r="B696" s="42"/>
      <c r="C696" s="207" t="s">
        <v>1328</v>
      </c>
      <c r="D696" s="207" t="s">
        <v>166</v>
      </c>
      <c r="E696" s="208" t="s">
        <v>1329</v>
      </c>
      <c r="F696" s="209" t="s">
        <v>1330</v>
      </c>
      <c r="G696" s="210" t="s">
        <v>169</v>
      </c>
      <c r="H696" s="211">
        <v>5750</v>
      </c>
      <c r="I696" s="212"/>
      <c r="J696" s="213">
        <f>ROUND(I696*H696,2)</f>
        <v>0</v>
      </c>
      <c r="K696" s="209" t="s">
        <v>170</v>
      </c>
      <c r="L696" s="47"/>
      <c r="M696" s="214" t="s">
        <v>32</v>
      </c>
      <c r="N696" s="215" t="s">
        <v>47</v>
      </c>
      <c r="O696" s="87"/>
      <c r="P696" s="216">
        <f>O696*H696</f>
        <v>0</v>
      </c>
      <c r="Q696" s="216">
        <v>0.00025999999999999998</v>
      </c>
      <c r="R696" s="216">
        <f>Q696*H696</f>
        <v>1.4949999999999999</v>
      </c>
      <c r="S696" s="216">
        <v>0</v>
      </c>
      <c r="T696" s="217">
        <f>S696*H696</f>
        <v>0</v>
      </c>
      <c r="U696" s="41"/>
      <c r="V696" s="41"/>
      <c r="W696" s="41"/>
      <c r="X696" s="41"/>
      <c r="Y696" s="41"/>
      <c r="Z696" s="41"/>
      <c r="AA696" s="41"/>
      <c r="AB696" s="41"/>
      <c r="AC696" s="41"/>
      <c r="AD696" s="41"/>
      <c r="AE696" s="41"/>
      <c r="AR696" s="218" t="s">
        <v>272</v>
      </c>
      <c r="AT696" s="218" t="s">
        <v>166</v>
      </c>
      <c r="AU696" s="218" t="s">
        <v>86</v>
      </c>
      <c r="AY696" s="19" t="s">
        <v>164</v>
      </c>
      <c r="BE696" s="219">
        <f>IF(N696="základní",J696,0)</f>
        <v>0</v>
      </c>
      <c r="BF696" s="219">
        <f>IF(N696="snížená",J696,0)</f>
        <v>0</v>
      </c>
      <c r="BG696" s="219">
        <f>IF(N696="zákl. přenesená",J696,0)</f>
        <v>0</v>
      </c>
      <c r="BH696" s="219">
        <f>IF(N696="sníž. přenesená",J696,0)</f>
        <v>0</v>
      </c>
      <c r="BI696" s="219">
        <f>IF(N696="nulová",J696,0)</f>
        <v>0</v>
      </c>
      <c r="BJ696" s="19" t="s">
        <v>84</v>
      </c>
      <c r="BK696" s="219">
        <f>ROUND(I696*H696,2)</f>
        <v>0</v>
      </c>
      <c r="BL696" s="19" t="s">
        <v>272</v>
      </c>
      <c r="BM696" s="218" t="s">
        <v>1331</v>
      </c>
    </row>
    <row r="697" s="2" customFormat="1">
      <c r="A697" s="41"/>
      <c r="B697" s="42"/>
      <c r="C697" s="43"/>
      <c r="D697" s="220" t="s">
        <v>173</v>
      </c>
      <c r="E697" s="43"/>
      <c r="F697" s="221" t="s">
        <v>1332</v>
      </c>
      <c r="G697" s="43"/>
      <c r="H697" s="43"/>
      <c r="I697" s="222"/>
      <c r="J697" s="43"/>
      <c r="K697" s="43"/>
      <c r="L697" s="47"/>
      <c r="M697" s="223"/>
      <c r="N697" s="224"/>
      <c r="O697" s="87"/>
      <c r="P697" s="87"/>
      <c r="Q697" s="87"/>
      <c r="R697" s="87"/>
      <c r="S697" s="87"/>
      <c r="T697" s="88"/>
      <c r="U697" s="41"/>
      <c r="V697" s="41"/>
      <c r="W697" s="41"/>
      <c r="X697" s="41"/>
      <c r="Y697" s="41"/>
      <c r="Z697" s="41"/>
      <c r="AA697" s="41"/>
      <c r="AB697" s="41"/>
      <c r="AC697" s="41"/>
      <c r="AD697" s="41"/>
      <c r="AE697" s="41"/>
      <c r="AT697" s="19" t="s">
        <v>173</v>
      </c>
      <c r="AU697" s="19" t="s">
        <v>86</v>
      </c>
    </row>
    <row r="698" s="13" customFormat="1">
      <c r="A698" s="13"/>
      <c r="B698" s="225"/>
      <c r="C698" s="226"/>
      <c r="D698" s="227" t="s">
        <v>179</v>
      </c>
      <c r="E698" s="228" t="s">
        <v>32</v>
      </c>
      <c r="F698" s="229" t="s">
        <v>1333</v>
      </c>
      <c r="G698" s="226"/>
      <c r="H698" s="230">
        <v>5750</v>
      </c>
      <c r="I698" s="231"/>
      <c r="J698" s="226"/>
      <c r="K698" s="226"/>
      <c r="L698" s="232"/>
      <c r="M698" s="233"/>
      <c r="N698" s="234"/>
      <c r="O698" s="234"/>
      <c r="P698" s="234"/>
      <c r="Q698" s="234"/>
      <c r="R698" s="234"/>
      <c r="S698" s="234"/>
      <c r="T698" s="235"/>
      <c r="U698" s="13"/>
      <c r="V698" s="13"/>
      <c r="W698" s="13"/>
      <c r="X698" s="13"/>
      <c r="Y698" s="13"/>
      <c r="Z698" s="13"/>
      <c r="AA698" s="13"/>
      <c r="AB698" s="13"/>
      <c r="AC698" s="13"/>
      <c r="AD698" s="13"/>
      <c r="AE698" s="13"/>
      <c r="AT698" s="236" t="s">
        <v>179</v>
      </c>
      <c r="AU698" s="236" t="s">
        <v>86</v>
      </c>
      <c r="AV698" s="13" t="s">
        <v>86</v>
      </c>
      <c r="AW698" s="13" t="s">
        <v>38</v>
      </c>
      <c r="AX698" s="13" t="s">
        <v>84</v>
      </c>
      <c r="AY698" s="236" t="s">
        <v>164</v>
      </c>
    </row>
    <row r="699" s="12" customFormat="1" ht="22.8" customHeight="1">
      <c r="A699" s="12"/>
      <c r="B699" s="191"/>
      <c r="C699" s="192"/>
      <c r="D699" s="193" t="s">
        <v>75</v>
      </c>
      <c r="E699" s="205" t="s">
        <v>1334</v>
      </c>
      <c r="F699" s="205" t="s">
        <v>1335</v>
      </c>
      <c r="G699" s="192"/>
      <c r="H699" s="192"/>
      <c r="I699" s="195"/>
      <c r="J699" s="206">
        <f>BK699</f>
        <v>0</v>
      </c>
      <c r="K699" s="192"/>
      <c r="L699" s="197"/>
      <c r="M699" s="198"/>
      <c r="N699" s="199"/>
      <c r="O699" s="199"/>
      <c r="P699" s="200">
        <f>SUM(P700:P702)</f>
        <v>0</v>
      </c>
      <c r="Q699" s="199"/>
      <c r="R699" s="200">
        <f>SUM(R700:R702)</f>
        <v>0.25955800000000001</v>
      </c>
      <c r="S699" s="199"/>
      <c r="T699" s="201">
        <f>SUM(T700:T702)</f>
        <v>0</v>
      </c>
      <c r="U699" s="12"/>
      <c r="V699" s="12"/>
      <c r="W699" s="12"/>
      <c r="X699" s="12"/>
      <c r="Y699" s="12"/>
      <c r="Z699" s="12"/>
      <c r="AA699" s="12"/>
      <c r="AB699" s="12"/>
      <c r="AC699" s="12"/>
      <c r="AD699" s="12"/>
      <c r="AE699" s="12"/>
      <c r="AR699" s="202" t="s">
        <v>86</v>
      </c>
      <c r="AT699" s="203" t="s">
        <v>75</v>
      </c>
      <c r="AU699" s="203" t="s">
        <v>84</v>
      </c>
      <c r="AY699" s="202" t="s">
        <v>164</v>
      </c>
      <c r="BK699" s="204">
        <f>SUM(BK700:BK702)</f>
        <v>0</v>
      </c>
    </row>
    <row r="700" s="2" customFormat="1" ht="26.4" customHeight="1">
      <c r="A700" s="41"/>
      <c r="B700" s="42"/>
      <c r="C700" s="207" t="s">
        <v>1336</v>
      </c>
      <c r="D700" s="207" t="s">
        <v>166</v>
      </c>
      <c r="E700" s="208" t="s">
        <v>1337</v>
      </c>
      <c r="F700" s="209" t="s">
        <v>1338</v>
      </c>
      <c r="G700" s="210" t="s">
        <v>169</v>
      </c>
      <c r="H700" s="211">
        <v>199.66</v>
      </c>
      <c r="I700" s="212"/>
      <c r="J700" s="213">
        <f>ROUND(I700*H700,2)</f>
        <v>0</v>
      </c>
      <c r="K700" s="209" t="s">
        <v>170</v>
      </c>
      <c r="L700" s="47"/>
      <c r="M700" s="214" t="s">
        <v>32</v>
      </c>
      <c r="N700" s="215" t="s">
        <v>47</v>
      </c>
      <c r="O700" s="87"/>
      <c r="P700" s="216">
        <f>O700*H700</f>
        <v>0</v>
      </c>
      <c r="Q700" s="216">
        <v>0</v>
      </c>
      <c r="R700" s="216">
        <f>Q700*H700</f>
        <v>0</v>
      </c>
      <c r="S700" s="216">
        <v>0</v>
      </c>
      <c r="T700" s="217">
        <f>S700*H700</f>
        <v>0</v>
      </c>
      <c r="U700" s="41"/>
      <c r="V700" s="41"/>
      <c r="W700" s="41"/>
      <c r="X700" s="41"/>
      <c r="Y700" s="41"/>
      <c r="Z700" s="41"/>
      <c r="AA700" s="41"/>
      <c r="AB700" s="41"/>
      <c r="AC700" s="41"/>
      <c r="AD700" s="41"/>
      <c r="AE700" s="41"/>
      <c r="AR700" s="218" t="s">
        <v>272</v>
      </c>
      <c r="AT700" s="218" t="s">
        <v>166</v>
      </c>
      <c r="AU700" s="218" t="s">
        <v>86</v>
      </c>
      <c r="AY700" s="19" t="s">
        <v>164</v>
      </c>
      <c r="BE700" s="219">
        <f>IF(N700="základní",J700,0)</f>
        <v>0</v>
      </c>
      <c r="BF700" s="219">
        <f>IF(N700="snížená",J700,0)</f>
        <v>0</v>
      </c>
      <c r="BG700" s="219">
        <f>IF(N700="zákl. přenesená",J700,0)</f>
        <v>0</v>
      </c>
      <c r="BH700" s="219">
        <f>IF(N700="sníž. přenesená",J700,0)</f>
        <v>0</v>
      </c>
      <c r="BI700" s="219">
        <f>IF(N700="nulová",J700,0)</f>
        <v>0</v>
      </c>
      <c r="BJ700" s="19" t="s">
        <v>84</v>
      </c>
      <c r="BK700" s="219">
        <f>ROUND(I700*H700,2)</f>
        <v>0</v>
      </c>
      <c r="BL700" s="19" t="s">
        <v>272</v>
      </c>
      <c r="BM700" s="218" t="s">
        <v>1339</v>
      </c>
    </row>
    <row r="701" s="2" customFormat="1">
      <c r="A701" s="41"/>
      <c r="B701" s="42"/>
      <c r="C701" s="43"/>
      <c r="D701" s="220" t="s">
        <v>173</v>
      </c>
      <c r="E701" s="43"/>
      <c r="F701" s="221" t="s">
        <v>1340</v>
      </c>
      <c r="G701" s="43"/>
      <c r="H701" s="43"/>
      <c r="I701" s="222"/>
      <c r="J701" s="43"/>
      <c r="K701" s="43"/>
      <c r="L701" s="47"/>
      <c r="M701" s="223"/>
      <c r="N701" s="224"/>
      <c r="O701" s="87"/>
      <c r="P701" s="87"/>
      <c r="Q701" s="87"/>
      <c r="R701" s="87"/>
      <c r="S701" s="87"/>
      <c r="T701" s="88"/>
      <c r="U701" s="41"/>
      <c r="V701" s="41"/>
      <c r="W701" s="41"/>
      <c r="X701" s="41"/>
      <c r="Y701" s="41"/>
      <c r="Z701" s="41"/>
      <c r="AA701" s="41"/>
      <c r="AB701" s="41"/>
      <c r="AC701" s="41"/>
      <c r="AD701" s="41"/>
      <c r="AE701" s="41"/>
      <c r="AT701" s="19" t="s">
        <v>173</v>
      </c>
      <c r="AU701" s="19" t="s">
        <v>86</v>
      </c>
    </row>
    <row r="702" s="2" customFormat="1" ht="16.5" customHeight="1">
      <c r="A702" s="41"/>
      <c r="B702" s="42"/>
      <c r="C702" s="258" t="s">
        <v>1341</v>
      </c>
      <c r="D702" s="258" t="s">
        <v>237</v>
      </c>
      <c r="E702" s="259" t="s">
        <v>1342</v>
      </c>
      <c r="F702" s="260" t="s">
        <v>1343</v>
      </c>
      <c r="G702" s="261" t="s">
        <v>169</v>
      </c>
      <c r="H702" s="262">
        <v>199.66</v>
      </c>
      <c r="I702" s="263"/>
      <c r="J702" s="264">
        <f>ROUND(I702*H702,2)</f>
        <v>0</v>
      </c>
      <c r="K702" s="260" t="s">
        <v>170</v>
      </c>
      <c r="L702" s="265"/>
      <c r="M702" s="269" t="s">
        <v>32</v>
      </c>
      <c r="N702" s="270" t="s">
        <v>47</v>
      </c>
      <c r="O702" s="271"/>
      <c r="P702" s="272">
        <f>O702*H702</f>
        <v>0</v>
      </c>
      <c r="Q702" s="272">
        <v>0.0012999999999999999</v>
      </c>
      <c r="R702" s="272">
        <f>Q702*H702</f>
        <v>0.25955800000000001</v>
      </c>
      <c r="S702" s="272">
        <v>0</v>
      </c>
      <c r="T702" s="273">
        <f>S702*H702</f>
        <v>0</v>
      </c>
      <c r="U702" s="41"/>
      <c r="V702" s="41"/>
      <c r="W702" s="41"/>
      <c r="X702" s="41"/>
      <c r="Y702" s="41"/>
      <c r="Z702" s="41"/>
      <c r="AA702" s="41"/>
      <c r="AB702" s="41"/>
      <c r="AC702" s="41"/>
      <c r="AD702" s="41"/>
      <c r="AE702" s="41"/>
      <c r="AR702" s="218" t="s">
        <v>370</v>
      </c>
      <c r="AT702" s="218" t="s">
        <v>237</v>
      </c>
      <c r="AU702" s="218" t="s">
        <v>86</v>
      </c>
      <c r="AY702" s="19" t="s">
        <v>164</v>
      </c>
      <c r="BE702" s="219">
        <f>IF(N702="základní",J702,0)</f>
        <v>0</v>
      </c>
      <c r="BF702" s="219">
        <f>IF(N702="snížená",J702,0)</f>
        <v>0</v>
      </c>
      <c r="BG702" s="219">
        <f>IF(N702="zákl. přenesená",J702,0)</f>
        <v>0</v>
      </c>
      <c r="BH702" s="219">
        <f>IF(N702="sníž. přenesená",J702,0)</f>
        <v>0</v>
      </c>
      <c r="BI702" s="219">
        <f>IF(N702="nulová",J702,0)</f>
        <v>0</v>
      </c>
      <c r="BJ702" s="19" t="s">
        <v>84</v>
      </c>
      <c r="BK702" s="219">
        <f>ROUND(I702*H702,2)</f>
        <v>0</v>
      </c>
      <c r="BL702" s="19" t="s">
        <v>272</v>
      </c>
      <c r="BM702" s="218" t="s">
        <v>1344</v>
      </c>
    </row>
    <row r="703" s="2" customFormat="1" ht="6.96" customHeight="1">
      <c r="A703" s="41"/>
      <c r="B703" s="62"/>
      <c r="C703" s="63"/>
      <c r="D703" s="63"/>
      <c r="E703" s="63"/>
      <c r="F703" s="63"/>
      <c r="G703" s="63"/>
      <c r="H703" s="63"/>
      <c r="I703" s="63"/>
      <c r="J703" s="63"/>
      <c r="K703" s="63"/>
      <c r="L703" s="47"/>
      <c r="M703" s="41"/>
      <c r="O703" s="41"/>
      <c r="P703" s="41"/>
      <c r="Q703" s="41"/>
      <c r="R703" s="41"/>
      <c r="S703" s="41"/>
      <c r="T703" s="41"/>
      <c r="U703" s="41"/>
      <c r="V703" s="41"/>
      <c r="W703" s="41"/>
      <c r="X703" s="41"/>
      <c r="Y703" s="41"/>
      <c r="Z703" s="41"/>
      <c r="AA703" s="41"/>
      <c r="AB703" s="41"/>
      <c r="AC703" s="41"/>
      <c r="AD703" s="41"/>
      <c r="AE703" s="41"/>
    </row>
  </sheetData>
  <sheetProtection sheet="1" autoFilter="0" formatColumns="0" formatRows="0" objects="1" scenarios="1" spinCount="100000" saltValue="8OZN42I5E+n+XQ3KTQSvLdp9A1LHkGpvrh13FykYw9LD5nA1VlnsTUSCHAlEhzRCxm61J56RBQFP+P90nxoJ8A==" hashValue="A7+yRCumA3UfKmFY0/oebl1GPgGwZLGmNb0c4uzAQOuELFxv8m9lqcxH+t7MlK/v+sfo0Am0rIQP9PEnNFnZOg==" algorithmName="SHA-512" password="CC35"/>
  <autoFilter ref="C104:K702"/>
  <mergeCells count="9">
    <mergeCell ref="E7:H7"/>
    <mergeCell ref="E9:H9"/>
    <mergeCell ref="E18:H18"/>
    <mergeCell ref="E27:H27"/>
    <mergeCell ref="E48:H48"/>
    <mergeCell ref="E50:H50"/>
    <mergeCell ref="E95:H95"/>
    <mergeCell ref="E97:H97"/>
    <mergeCell ref="L2:V2"/>
  </mergeCells>
  <hyperlinks>
    <hyperlink ref="F109" r:id="rId1" display="https://podminky.urs.cz/item/CS_URS_2024_01/113107024"/>
    <hyperlink ref="F111" r:id="rId2" display="https://podminky.urs.cz/item/CS_URS_2024_01/113311171"/>
    <hyperlink ref="F116" r:id="rId3" display="https://podminky.urs.cz/item/CS_URS_2024_01/132111401"/>
    <hyperlink ref="F119" r:id="rId4" display="https://podminky.urs.cz/item/CS_URS_2024_01/132151251"/>
    <hyperlink ref="F123" r:id="rId5" display="https://podminky.urs.cz/item/CS_URS_2024_01/132251251"/>
    <hyperlink ref="F127" r:id="rId6" display="https://podminky.urs.cz/item/CS_URS_2024_01/133112822"/>
    <hyperlink ref="F131" r:id="rId7" display="https://podminky.urs.cz/item/CS_URS_2024_01/162651112"/>
    <hyperlink ref="F138" r:id="rId8" display="https://podminky.urs.cz/item/CS_URS_2024_01/171201231"/>
    <hyperlink ref="F141" r:id="rId9" display="https://podminky.urs.cz/item/CS_URS_2024_01/171251201"/>
    <hyperlink ref="F143" r:id="rId10" display="https://podminky.urs.cz/item/CS_URS_2024_01/174151101"/>
    <hyperlink ref="F150" r:id="rId11" display="https://podminky.urs.cz/item/CS_URS_2024_01/272323611"/>
    <hyperlink ref="F158" r:id="rId12" display="https://podminky.urs.cz/item/CS_URS_2024_01/272361821"/>
    <hyperlink ref="F161" r:id="rId13" display="https://podminky.urs.cz/item/CS_URS_2024_01/273313511"/>
    <hyperlink ref="F166" r:id="rId14" display="https://podminky.urs.cz/item/CS_URS_2024_01/273321511"/>
    <hyperlink ref="F170" r:id="rId15" display="https://podminky.urs.cz/item/CS_URS_2024_01/273351121"/>
    <hyperlink ref="F181" r:id="rId16" display="https://podminky.urs.cz/item/CS_URS_2024_01/273351122"/>
    <hyperlink ref="F183" r:id="rId17" display="https://podminky.urs.cz/item/CS_URS_2024_01/273362021"/>
    <hyperlink ref="F187" r:id="rId18" display="https://podminky.urs.cz/item/CS_URS_2024_01/278361101"/>
    <hyperlink ref="F190" r:id="rId19" display="https://podminky.urs.cz/item/CS_URS_2024_01/279113154"/>
    <hyperlink ref="F195" r:id="rId20" display="https://podminky.urs.cz/item/CS_URS_2024_01/310271041"/>
    <hyperlink ref="F197" r:id="rId21" display="https://podminky.urs.cz/item/CS_URS_2024_01/317944323"/>
    <hyperlink ref="F205" r:id="rId22" display="https://podminky.urs.cz/item/CS_URS_2024_01/342272225"/>
    <hyperlink ref="F208" r:id="rId23" display="https://podminky.urs.cz/item/CS_URS_2024_01/348101140"/>
    <hyperlink ref="F211" r:id="rId24" display="https://podminky.urs.cz/item/CS_URS_2024_01/348171130"/>
    <hyperlink ref="F218" r:id="rId25" display="https://podminky.urs.cz/item/CS_URS_2024_01/388995211"/>
    <hyperlink ref="F222" r:id="rId26" display="https://podminky.urs.cz/item/CS_URS_2024_01/411235220"/>
    <hyperlink ref="F224" r:id="rId27" display="https://podminky.urs.cz/item/CS_URS_2024_01/413352211"/>
    <hyperlink ref="F227" r:id="rId28" display="https://podminky.urs.cz/item/CS_URS_2024_01/413352212"/>
    <hyperlink ref="F231" r:id="rId29" display="https://podminky.urs.cz/item/CS_URS_2024_01/596991115"/>
    <hyperlink ref="F236" r:id="rId30" display="https://podminky.urs.cz/item/CS_URS_2024_01/612181001"/>
    <hyperlink ref="F239" r:id="rId31" display="https://podminky.urs.cz/item/CS_URS_2024_01/612315301"/>
    <hyperlink ref="F241" r:id="rId32" display="https://podminky.urs.cz/item/CS_URS_2024_01/622142001"/>
    <hyperlink ref="F243" r:id="rId33" display="https://podminky.urs.cz/item/CS_URS_2024_01/622143001"/>
    <hyperlink ref="F248" r:id="rId34" display="https://podminky.urs.cz/item/CS_URS_2024_01/622143002"/>
    <hyperlink ref="F270" r:id="rId35" display="https://podminky.urs.cz/item/CS_URS_2024_01/622143002"/>
    <hyperlink ref="F275" r:id="rId36" display="https://podminky.urs.cz/item/CS_URS_2024_01/622143004"/>
    <hyperlink ref="F279" r:id="rId37" display="https://podminky.urs.cz/item/CS_URS_2024_01/622211031"/>
    <hyperlink ref="F291" r:id="rId38" display="https://podminky.urs.cz/item/CS_URS_2024_01/622251101"/>
    <hyperlink ref="F294" r:id="rId39" display="https://podminky.urs.cz/item/CS_URS_2024_01/622252001"/>
    <hyperlink ref="F299" r:id="rId40" display="https://podminky.urs.cz/item/CS_URS_2024_01/622325313"/>
    <hyperlink ref="F306" r:id="rId41" display="https://podminky.urs.cz/item/CS_URS_2024_01/622511102"/>
    <hyperlink ref="F309" r:id="rId42" display="https://podminky.urs.cz/item/CS_URS_2024_01/622541022"/>
    <hyperlink ref="F315" r:id="rId43" display="https://podminky.urs.cz/item/CS_URS_2024_01/629991001"/>
    <hyperlink ref="F318" r:id="rId44" display="https://podminky.urs.cz/item/CS_URS_2024_01/629991012"/>
    <hyperlink ref="F333" r:id="rId45" display="https://podminky.urs.cz/item/CS_URS_2024_01/629995101"/>
    <hyperlink ref="F335" r:id="rId46" display="https://podminky.urs.cz/item/CS_URS_2024_01/629999011"/>
    <hyperlink ref="F337" r:id="rId47" display="https://podminky.urs.cz/item/CS_URS_2024_01/629999030"/>
    <hyperlink ref="F342" r:id="rId48" display="https://podminky.urs.cz/item/CS_URS_2024_01/637211112"/>
    <hyperlink ref="F344" r:id="rId49" display="https://podminky.urs.cz/item/CS_URS_2024_01/642942111"/>
    <hyperlink ref="F348" r:id="rId50" display="https://podminky.urs.cz/item/CS_URS_2023_02/800A2021"/>
    <hyperlink ref="F354" r:id="rId51" display="https://podminky.urs.cz/item/CS_URS_2024_01/941211111"/>
    <hyperlink ref="F356" r:id="rId52" display="https://podminky.urs.cz/item/CS_URS_2024_01/941211211"/>
    <hyperlink ref="F359" r:id="rId53" display="https://podminky.urs.cz/item/CS_URS_2024_01/941211322"/>
    <hyperlink ref="F361" r:id="rId54" display="https://podminky.urs.cz/item/CS_URS_2024_01/941211811"/>
    <hyperlink ref="F363" r:id="rId55" display="https://podminky.urs.cz/item/CS_URS_2024_01/944511111"/>
    <hyperlink ref="F365" r:id="rId56" display="https://podminky.urs.cz/item/CS_URS_2024_01/944511211"/>
    <hyperlink ref="F368" r:id="rId57" display="https://podminky.urs.cz/item/CS_URS_2024_01/944511811"/>
    <hyperlink ref="F370" r:id="rId58" display="https://podminky.urs.cz/item/CS_URS_2024_01/944711112"/>
    <hyperlink ref="F372" r:id="rId59" display="https://podminky.urs.cz/item/CS_URS_2024_01/944711212"/>
    <hyperlink ref="F375" r:id="rId60" display="https://podminky.urs.cz/item/CS_URS_2024_01/944711812"/>
    <hyperlink ref="F378" r:id="rId61" display="https://podminky.urs.cz/item/CS_URS_2024_01/953942121"/>
    <hyperlink ref="F383" r:id="rId62" display="https://podminky.urs.cz/item/CS_URS_2024_01/963012520"/>
    <hyperlink ref="F386" r:id="rId63" display="https://podminky.urs.cz/item/CS_URS_2024_01/965041321"/>
    <hyperlink ref="F389" r:id="rId64" display="https://podminky.urs.cz/item/CS_URS_2024_01/965041341"/>
    <hyperlink ref="F392" r:id="rId65" display="https://podminky.urs.cz/item/CS_URS_2024_01/965042241"/>
    <hyperlink ref="F395" r:id="rId66" display="https://podminky.urs.cz/item/CS_URS_2024_01/967031732"/>
    <hyperlink ref="F398" r:id="rId67" display="https://podminky.urs.cz/item/CS_URS_2024_01/968062375"/>
    <hyperlink ref="F410" r:id="rId68" display="https://podminky.urs.cz/item/CS_URS_2024_01/968072455"/>
    <hyperlink ref="F413" r:id="rId69" display="https://podminky.urs.cz/item/CS_URS_2024_01/968072456"/>
    <hyperlink ref="F416" r:id="rId70" display="https://podminky.urs.cz/item/CS_URS_2024_01/971024561"/>
    <hyperlink ref="F419" r:id="rId71" display="https://podminky.urs.cz/item/CS_URS_2024_01/971033251"/>
    <hyperlink ref="F423" r:id="rId72" display="https://podminky.urs.cz/item/CS_URS_2024_01/972055341"/>
    <hyperlink ref="F426" r:id="rId73" display="https://podminky.urs.cz/item/CS_URS_2024_01/975011351"/>
    <hyperlink ref="F429" r:id="rId74" display="https://podminky.urs.cz/item/CS_URS_2024_01/977151114"/>
    <hyperlink ref="F432" r:id="rId75" display="https://podminky.urs.cz/item/CS_URS_2024_01/977211112"/>
    <hyperlink ref="F435" r:id="rId76" display="https://podminky.urs.cz/item/CS_URS_2024_01/985211111"/>
    <hyperlink ref="F437" r:id="rId77" display="https://podminky.urs.cz/item/CS_URS_2024_01/985223112"/>
    <hyperlink ref="F443" r:id="rId78" display="https://podminky.urs.cz/item/CS_URS_2024_01/997013111"/>
    <hyperlink ref="F445" r:id="rId79" display="https://podminky.urs.cz/item/CS_URS_2024_01/997013509"/>
    <hyperlink ref="F448" r:id="rId80" display="https://podminky.urs.cz/item/CS_URS_2024_01/997013511"/>
    <hyperlink ref="F450" r:id="rId81" display="https://podminky.urs.cz/item/CS_URS_2024_01/997013812"/>
    <hyperlink ref="F452" r:id="rId82" display="https://podminky.urs.cz/item/CS_URS_2024_01/997013814"/>
    <hyperlink ref="F454" r:id="rId83" display="https://podminky.urs.cz/item/CS_URS_2024_01/997013861"/>
    <hyperlink ref="F456" r:id="rId84" display="https://podminky.urs.cz/item/CS_URS_2024_01/997013873"/>
    <hyperlink ref="F459" r:id="rId85" display="https://podminky.urs.cz/item/CS_URS_2024_01/998011001"/>
    <hyperlink ref="F463" r:id="rId86" display="https://podminky.urs.cz/item/CS_URS_2024_01/712391172"/>
    <hyperlink ref="F467" r:id="rId87" display="https://podminky.urs.cz/item/CS_URS_2024_01/998712101"/>
    <hyperlink ref="F470" r:id="rId88" display="https://podminky.urs.cz/item/CS_URS_2024_01/713111126"/>
    <hyperlink ref="F475" r:id="rId89" display="https://podminky.urs.cz/item/CS_URS_2024_01/713111127"/>
    <hyperlink ref="F480" r:id="rId90" display="https://podminky.urs.cz/item/CS_URS_2024_01/713120823"/>
    <hyperlink ref="F482" r:id="rId91" display="https://podminky.urs.cz/item/CS_URS_2024_01/998713101"/>
    <hyperlink ref="F485" r:id="rId92" display="https://podminky.urs.cz/item/CS_URS_2024_01/715101813"/>
    <hyperlink ref="F488" r:id="rId93" display="https://podminky.urs.cz/item/CS_URS_2024_01/998715101"/>
    <hyperlink ref="F491" r:id="rId94" display="https://podminky.urs.cz/item/CS_URS_2024_01/733110806"/>
    <hyperlink ref="F494" r:id="rId95" display="https://podminky.urs.cz/item/CS_URS_2024_01/733390447"/>
    <hyperlink ref="F498" r:id="rId96" display="https://podminky.urs.cz/item/CS_URS_2024_01/998733101"/>
    <hyperlink ref="F501" r:id="rId97" display="https://podminky.urs.cz/item/CS_URS_2024_01/741420001"/>
    <hyperlink ref="F505" r:id="rId98" display="https://podminky.urs.cz/item/CS_URS_2024_01/762341022"/>
    <hyperlink ref="F508" r:id="rId99" display="https://podminky.urs.cz/item/CS_URS_2024_01/762341811"/>
    <hyperlink ref="F511" r:id="rId100" display="https://podminky.urs.cz/item/CS_URS_2024_01/998762101"/>
    <hyperlink ref="F514" r:id="rId101" display="https://podminky.urs.cz/item/CS_URS_2024_01/763131411"/>
    <hyperlink ref="F517" r:id="rId102" display="https://podminky.urs.cz/item/CS_URS_2024_01/763164811"/>
    <hyperlink ref="F521" r:id="rId103" display="https://podminky.urs.cz/item/CS_URS_2024_01/763264541"/>
    <hyperlink ref="F523" r:id="rId104" display="https://podminky.urs.cz/item/CS_URS_2024_01/998763100"/>
    <hyperlink ref="F526" r:id="rId105" display="https://podminky.urs.cz/item/CS_URS_2024_01/764001821"/>
    <hyperlink ref="F530" r:id="rId106" display="https://podminky.urs.cz/item/CS_URS_2024_01/764002851"/>
    <hyperlink ref="F532" r:id="rId107" display="https://podminky.urs.cz/item/CS_URS_2024_01/764004801"/>
    <hyperlink ref="F535" r:id="rId108" display="https://podminky.urs.cz/item/CS_URS_2024_01/764004861"/>
    <hyperlink ref="F538" r:id="rId109" display="https://podminky.urs.cz/item/CS_URS_2024_01/764011611"/>
    <hyperlink ref="F541" r:id="rId110" display="https://podminky.urs.cz/item/CS_URS_2024_01/764111641"/>
    <hyperlink ref="F544" r:id="rId111" display="https://podminky.urs.cz/item/CS_URS_2024_01/764211633"/>
    <hyperlink ref="F547" r:id="rId112" display="https://podminky.urs.cz/item/CS_URS_2024_01/764216644"/>
    <hyperlink ref="F559" r:id="rId113" display="https://podminky.urs.cz/item/CS_URS_2024_01/764311613"/>
    <hyperlink ref="F562" r:id="rId114" display="https://podminky.urs.cz/item/CS_URS_2024_01/764511601"/>
    <hyperlink ref="F565" r:id="rId115" display="https://podminky.urs.cz/item/CS_URS_2024_01/764518621"/>
    <hyperlink ref="F568" r:id="rId116" display="https://podminky.urs.cz/item/CS_URS_2024_01/764518623"/>
    <hyperlink ref="F570" r:id="rId117" display="https://podminky.urs.cz/item/CS_URS_2024_01/998764101"/>
    <hyperlink ref="F573" r:id="rId118" display="https://podminky.urs.cz/item/CS_URS_2024_01/766622132"/>
    <hyperlink ref="F577" r:id="rId119" display="https://podminky.urs.cz/item/CS_URS_2024_01/766629213"/>
    <hyperlink ref="F580" r:id="rId120" display="https://podminky.urs.cz/item/CS_URS_2024_01/766629214"/>
    <hyperlink ref="F582" r:id="rId121" display="https://podminky.urs.cz/item/CS_URS_2024_01/766694126"/>
    <hyperlink ref="F585" r:id="rId122" display="https://podminky.urs.cz/item/CS_URS_2024_01/766821131"/>
    <hyperlink ref="F588" r:id="rId123" display="https://podminky.urs.cz/item/CS_URS_2024_01/766821132"/>
    <hyperlink ref="F591" r:id="rId124" display="https://podminky.urs.cz/item/CS_URS_2024_01/766821142"/>
    <hyperlink ref="F594" r:id="rId125" display="https://podminky.urs.cz/item/CS_URS_2024_01/998766101"/>
    <hyperlink ref="F597" r:id="rId126" display="https://podminky.urs.cz/item/CS_URS_2024_01/767161111"/>
    <hyperlink ref="F601" r:id="rId127" display="https://podminky.urs.cz/item/CS_URS_2024_01/767161811"/>
    <hyperlink ref="F603" r:id="rId128" display="https://podminky.urs.cz/item/CS_URS_2024_01/767416411"/>
    <hyperlink ref="F607" r:id="rId129" display="https://podminky.urs.cz/item/CS_URS_2024_01/767640111"/>
    <hyperlink ref="F615" r:id="rId130" display="https://podminky.urs.cz/item/CS_URS_2024_01/767640221"/>
    <hyperlink ref="F622" r:id="rId131" display="https://podminky.urs.cz/item/CS_URS_2024_01/767646411"/>
    <hyperlink ref="F626" r:id="rId132" display="https://podminky.urs.cz/item/CS_URS_2024_01/767646431"/>
    <hyperlink ref="F630" r:id="rId133" display="https://podminky.urs.cz/item/CS_URS_2024_01/767651114"/>
    <hyperlink ref="F634" r:id="rId134" display="https://podminky.urs.cz/item/CS_URS_2024_01/767651814"/>
    <hyperlink ref="F636" r:id="rId135" display="https://podminky.urs.cz/item/CS_URS_2024_01/767651822"/>
    <hyperlink ref="F638" r:id="rId136" display="https://podminky.urs.cz/item/CS_URS_2024_01/767995114"/>
    <hyperlink ref="F642" r:id="rId137" display="https://podminky.urs.cz/item/CS_URS_2024_01/998767101"/>
    <hyperlink ref="F645" r:id="rId138" display="https://podminky.urs.cz/item/CS_URS_2024_01/771111011"/>
    <hyperlink ref="F647" r:id="rId139" display="https://podminky.urs.cz/item/CS_URS_2024_01/771111011"/>
    <hyperlink ref="F650" r:id="rId140" display="https://podminky.urs.cz/item/CS_URS_2024_01/771111011"/>
    <hyperlink ref="F653" r:id="rId141" display="https://podminky.urs.cz/item/CS_URS_2024_01/771121011"/>
    <hyperlink ref="F655" r:id="rId142" display="https://podminky.urs.cz/item/CS_URS_2024_01/771151011"/>
    <hyperlink ref="F657" r:id="rId143" display="https://podminky.urs.cz/item/CS_URS_2024_01/771473111"/>
    <hyperlink ref="F661" r:id="rId144" display="https://podminky.urs.cz/item/CS_URS_2024_01/771474111"/>
    <hyperlink ref="F665" r:id="rId145" display="https://podminky.urs.cz/item/CS_URS_2024_01/771574415"/>
    <hyperlink ref="F669" r:id="rId146" display="https://podminky.urs.cz/item/CS_URS_2024_01/771574417"/>
    <hyperlink ref="F672" r:id="rId147" display="https://podminky.urs.cz/item/CS_URS_2024_01/998771101"/>
    <hyperlink ref="F675" r:id="rId148" display="https://podminky.urs.cz/item/CS_URS_2024_01/783317101"/>
    <hyperlink ref="F677" r:id="rId149" display="https://podminky.urs.cz/item/CS_URS_2024_01/783823135"/>
    <hyperlink ref="F685" r:id="rId150" display="https://podminky.urs.cz/item/CS_URS_2024_01/784111001"/>
    <hyperlink ref="F687" r:id="rId151" display="https://podminky.urs.cz/item/CS_URS_2024_01/784171101"/>
    <hyperlink ref="F691" r:id="rId152" display="https://podminky.urs.cz/item/CS_URS_2024_01/784181101"/>
    <hyperlink ref="F693" r:id="rId153" display="https://podminky.urs.cz/item/CS_URS_2024_01/784191001"/>
    <hyperlink ref="F695" r:id="rId154" display="https://podminky.urs.cz/item/CS_URS_2024_01/784191007"/>
    <hyperlink ref="F697" r:id="rId155" display="https://podminky.urs.cz/item/CS_URS_2024_01/784211101"/>
    <hyperlink ref="F701" r:id="rId156" display="https://podminky.urs.cz/item/CS_URS_2024_01/786626121"/>
  </hyperlinks>
  <pageMargins left="0.39375" right="0.39375" top="0.39375" bottom="0.39375" header="0" footer="0"/>
  <pageSetup paperSize="9" orientation="portrait" blackAndWhite="1" fitToHeight="100"/>
  <headerFooter>
    <oddFooter>&amp;CStrana &amp;P z &amp;N</oddFooter>
  </headerFooter>
  <drawing r:id="rId15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89</v>
      </c>
    </row>
    <row r="3" s="1" customFormat="1" ht="6.96" customHeight="1">
      <c r="B3" s="131"/>
      <c r="C3" s="132"/>
      <c r="D3" s="132"/>
      <c r="E3" s="132"/>
      <c r="F3" s="132"/>
      <c r="G3" s="132"/>
      <c r="H3" s="132"/>
      <c r="I3" s="132"/>
      <c r="J3" s="132"/>
      <c r="K3" s="132"/>
      <c r="L3" s="22"/>
      <c r="AT3" s="19" t="s">
        <v>86</v>
      </c>
    </row>
    <row r="4" s="1" customFormat="1" ht="24.96" customHeight="1">
      <c r="B4" s="22"/>
      <c r="D4" s="133" t="s">
        <v>116</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Energetické úspory budovy č.5</v>
      </c>
      <c r="F7" s="135"/>
      <c r="G7" s="135"/>
      <c r="H7" s="135"/>
      <c r="L7" s="22"/>
    </row>
    <row r="8" s="2" customFormat="1" ht="12" customHeight="1">
      <c r="A8" s="41"/>
      <c r="B8" s="47"/>
      <c r="C8" s="41"/>
      <c r="D8" s="135" t="s">
        <v>117</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1345</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33</v>
      </c>
      <c r="G12" s="41"/>
      <c r="H12" s="41"/>
      <c r="I12" s="135" t="s">
        <v>24</v>
      </c>
      <c r="J12" s="140" t="str">
        <f>'Rekapitulace stavby'!AN8</f>
        <v>17. 12. 2023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ROUND(J91,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ROUND((SUM(BE91:BE372)),  2)</f>
        <v>0</v>
      </c>
      <c r="G33" s="41"/>
      <c r="H33" s="41"/>
      <c r="I33" s="151">
        <v>0.20999999999999999</v>
      </c>
      <c r="J33" s="150">
        <f>ROUND(((SUM(BE91:BE372))*I33),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ROUND((SUM(BF91:BF372)),  2)</f>
        <v>0</v>
      </c>
      <c r="G34" s="41"/>
      <c r="H34" s="41"/>
      <c r="I34" s="151">
        <v>0.12</v>
      </c>
      <c r="J34" s="150">
        <f>ROUND(((SUM(BF91:BF372))*I34),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ROUND((SUM(BG91:BG372)),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ROUND((SUM(BH91:BH372)),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ROUND((SUM(BI91:BI372)),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119</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Energetické úspory budovy č.5</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117</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02 - ZTI</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 xml:space="preserve"> </v>
      </c>
      <c r="G52" s="43"/>
      <c r="H52" s="43"/>
      <c r="I52" s="34" t="s">
        <v>24</v>
      </c>
      <c r="J52" s="75" t="str">
        <f>IF(J12="","",J12)</f>
        <v>17. 12. 2023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120</v>
      </c>
      <c r="D57" s="165"/>
      <c r="E57" s="165"/>
      <c r="F57" s="165"/>
      <c r="G57" s="165"/>
      <c r="H57" s="165"/>
      <c r="I57" s="165"/>
      <c r="J57" s="166" t="s">
        <v>121</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J91</f>
        <v>0</v>
      </c>
      <c r="K59" s="43"/>
      <c r="L59" s="137"/>
      <c r="S59" s="41"/>
      <c r="T59" s="41"/>
      <c r="U59" s="41"/>
      <c r="V59" s="41"/>
      <c r="W59" s="41"/>
      <c r="X59" s="41"/>
      <c r="Y59" s="41"/>
      <c r="Z59" s="41"/>
      <c r="AA59" s="41"/>
      <c r="AB59" s="41"/>
      <c r="AC59" s="41"/>
      <c r="AD59" s="41"/>
      <c r="AE59" s="41"/>
      <c r="AU59" s="19" t="s">
        <v>122</v>
      </c>
    </row>
    <row r="60" s="9" customFormat="1" ht="24.96" customHeight="1">
      <c r="A60" s="9"/>
      <c r="B60" s="168"/>
      <c r="C60" s="169"/>
      <c r="D60" s="170" t="s">
        <v>123</v>
      </c>
      <c r="E60" s="171"/>
      <c r="F60" s="171"/>
      <c r="G60" s="171"/>
      <c r="H60" s="171"/>
      <c r="I60" s="171"/>
      <c r="J60" s="172">
        <f>J92</f>
        <v>0</v>
      </c>
      <c r="K60" s="169"/>
      <c r="L60" s="173"/>
      <c r="S60" s="9"/>
      <c r="T60" s="9"/>
      <c r="U60" s="9"/>
      <c r="V60" s="9"/>
      <c r="W60" s="9"/>
      <c r="X60" s="9"/>
      <c r="Y60" s="9"/>
      <c r="Z60" s="9"/>
      <c r="AA60" s="9"/>
      <c r="AB60" s="9"/>
      <c r="AC60" s="9"/>
      <c r="AD60" s="9"/>
      <c r="AE60" s="9"/>
    </row>
    <row r="61" s="10" customFormat="1" ht="19.92" customHeight="1">
      <c r="A61" s="10"/>
      <c r="B61" s="174"/>
      <c r="C61" s="175"/>
      <c r="D61" s="176" t="s">
        <v>124</v>
      </c>
      <c r="E61" s="177"/>
      <c r="F61" s="177"/>
      <c r="G61" s="177"/>
      <c r="H61" s="177"/>
      <c r="I61" s="177"/>
      <c r="J61" s="178">
        <f>J93</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130</v>
      </c>
      <c r="E62" s="177"/>
      <c r="F62" s="177"/>
      <c r="G62" s="177"/>
      <c r="H62" s="177"/>
      <c r="I62" s="177"/>
      <c r="J62" s="178">
        <f>J205</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131</v>
      </c>
      <c r="E63" s="177"/>
      <c r="F63" s="177"/>
      <c r="G63" s="177"/>
      <c r="H63" s="177"/>
      <c r="I63" s="177"/>
      <c r="J63" s="178">
        <f>J247</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133</v>
      </c>
      <c r="E64" s="177"/>
      <c r="F64" s="177"/>
      <c r="G64" s="177"/>
      <c r="H64" s="177"/>
      <c r="I64" s="177"/>
      <c r="J64" s="178">
        <f>J258</f>
        <v>0</v>
      </c>
      <c r="K64" s="175"/>
      <c r="L64" s="179"/>
      <c r="S64" s="10"/>
      <c r="T64" s="10"/>
      <c r="U64" s="10"/>
      <c r="V64" s="10"/>
      <c r="W64" s="10"/>
      <c r="X64" s="10"/>
      <c r="Y64" s="10"/>
      <c r="Z64" s="10"/>
      <c r="AA64" s="10"/>
      <c r="AB64" s="10"/>
      <c r="AC64" s="10"/>
      <c r="AD64" s="10"/>
      <c r="AE64" s="10"/>
    </row>
    <row r="65" s="9" customFormat="1" ht="24.96" customHeight="1">
      <c r="A65" s="9"/>
      <c r="B65" s="168"/>
      <c r="C65" s="169"/>
      <c r="D65" s="170" t="s">
        <v>134</v>
      </c>
      <c r="E65" s="171"/>
      <c r="F65" s="171"/>
      <c r="G65" s="171"/>
      <c r="H65" s="171"/>
      <c r="I65" s="171"/>
      <c r="J65" s="172">
        <f>J261</f>
        <v>0</v>
      </c>
      <c r="K65" s="169"/>
      <c r="L65" s="173"/>
      <c r="S65" s="9"/>
      <c r="T65" s="9"/>
      <c r="U65" s="9"/>
      <c r="V65" s="9"/>
      <c r="W65" s="9"/>
      <c r="X65" s="9"/>
      <c r="Y65" s="9"/>
      <c r="Z65" s="9"/>
      <c r="AA65" s="9"/>
      <c r="AB65" s="9"/>
      <c r="AC65" s="9"/>
      <c r="AD65" s="9"/>
      <c r="AE65" s="9"/>
    </row>
    <row r="66" s="10" customFormat="1" ht="19.92" customHeight="1">
      <c r="A66" s="10"/>
      <c r="B66" s="174"/>
      <c r="C66" s="175"/>
      <c r="D66" s="176" t="s">
        <v>136</v>
      </c>
      <c r="E66" s="177"/>
      <c r="F66" s="177"/>
      <c r="G66" s="177"/>
      <c r="H66" s="177"/>
      <c r="I66" s="177"/>
      <c r="J66" s="178">
        <f>J262</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1346</v>
      </c>
      <c r="E67" s="177"/>
      <c r="F67" s="177"/>
      <c r="G67" s="177"/>
      <c r="H67" s="177"/>
      <c r="I67" s="177"/>
      <c r="J67" s="178">
        <f>J270</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1347</v>
      </c>
      <c r="E68" s="177"/>
      <c r="F68" s="177"/>
      <c r="G68" s="177"/>
      <c r="H68" s="177"/>
      <c r="I68" s="177"/>
      <c r="J68" s="178">
        <f>J294</f>
        <v>0</v>
      </c>
      <c r="K68" s="175"/>
      <c r="L68" s="179"/>
      <c r="S68" s="10"/>
      <c r="T68" s="10"/>
      <c r="U68" s="10"/>
      <c r="V68" s="10"/>
      <c r="W68" s="10"/>
      <c r="X68" s="10"/>
      <c r="Y68" s="10"/>
      <c r="Z68" s="10"/>
      <c r="AA68" s="10"/>
      <c r="AB68" s="10"/>
      <c r="AC68" s="10"/>
      <c r="AD68" s="10"/>
      <c r="AE68" s="10"/>
    </row>
    <row r="69" s="10" customFormat="1" ht="19.92" customHeight="1">
      <c r="A69" s="10"/>
      <c r="B69" s="174"/>
      <c r="C69" s="175"/>
      <c r="D69" s="176" t="s">
        <v>1348</v>
      </c>
      <c r="E69" s="177"/>
      <c r="F69" s="177"/>
      <c r="G69" s="177"/>
      <c r="H69" s="177"/>
      <c r="I69" s="177"/>
      <c r="J69" s="178">
        <f>J310</f>
        <v>0</v>
      </c>
      <c r="K69" s="175"/>
      <c r="L69" s="179"/>
      <c r="S69" s="10"/>
      <c r="T69" s="10"/>
      <c r="U69" s="10"/>
      <c r="V69" s="10"/>
      <c r="W69" s="10"/>
      <c r="X69" s="10"/>
      <c r="Y69" s="10"/>
      <c r="Z69" s="10"/>
      <c r="AA69" s="10"/>
      <c r="AB69" s="10"/>
      <c r="AC69" s="10"/>
      <c r="AD69" s="10"/>
      <c r="AE69" s="10"/>
    </row>
    <row r="70" s="9" customFormat="1" ht="24.96" customHeight="1">
      <c r="A70" s="9"/>
      <c r="B70" s="168"/>
      <c r="C70" s="169"/>
      <c r="D70" s="170" t="s">
        <v>1349</v>
      </c>
      <c r="E70" s="171"/>
      <c r="F70" s="171"/>
      <c r="G70" s="171"/>
      <c r="H70" s="171"/>
      <c r="I70" s="171"/>
      <c r="J70" s="172">
        <f>J315</f>
        <v>0</v>
      </c>
      <c r="K70" s="169"/>
      <c r="L70" s="173"/>
      <c r="S70" s="9"/>
      <c r="T70" s="9"/>
      <c r="U70" s="9"/>
      <c r="V70" s="9"/>
      <c r="W70" s="9"/>
      <c r="X70" s="9"/>
      <c r="Y70" s="9"/>
      <c r="Z70" s="9"/>
      <c r="AA70" s="9"/>
      <c r="AB70" s="9"/>
      <c r="AC70" s="9"/>
      <c r="AD70" s="9"/>
      <c r="AE70" s="9"/>
    </row>
    <row r="71" s="10" customFormat="1" ht="19.92" customHeight="1">
      <c r="A71" s="10"/>
      <c r="B71" s="174"/>
      <c r="C71" s="175"/>
      <c r="D71" s="176" t="s">
        <v>1350</v>
      </c>
      <c r="E71" s="177"/>
      <c r="F71" s="177"/>
      <c r="G71" s="177"/>
      <c r="H71" s="177"/>
      <c r="I71" s="177"/>
      <c r="J71" s="178">
        <f>J316</f>
        <v>0</v>
      </c>
      <c r="K71" s="175"/>
      <c r="L71" s="179"/>
      <c r="S71" s="10"/>
      <c r="T71" s="10"/>
      <c r="U71" s="10"/>
      <c r="V71" s="10"/>
      <c r="W71" s="10"/>
      <c r="X71" s="10"/>
      <c r="Y71" s="10"/>
      <c r="Z71" s="10"/>
      <c r="AA71" s="10"/>
      <c r="AB71" s="10"/>
      <c r="AC71" s="10"/>
      <c r="AD71" s="10"/>
      <c r="AE71" s="10"/>
    </row>
    <row r="72" s="2" customFormat="1" ht="21.84" customHeight="1">
      <c r="A72" s="41"/>
      <c r="B72" s="42"/>
      <c r="C72" s="43"/>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6.96" customHeight="1">
      <c r="A73" s="41"/>
      <c r="B73" s="62"/>
      <c r="C73" s="63"/>
      <c r="D73" s="63"/>
      <c r="E73" s="63"/>
      <c r="F73" s="63"/>
      <c r="G73" s="63"/>
      <c r="H73" s="63"/>
      <c r="I73" s="63"/>
      <c r="J73" s="63"/>
      <c r="K73" s="63"/>
      <c r="L73" s="137"/>
      <c r="S73" s="41"/>
      <c r="T73" s="41"/>
      <c r="U73" s="41"/>
      <c r="V73" s="41"/>
      <c r="W73" s="41"/>
      <c r="X73" s="41"/>
      <c r="Y73" s="41"/>
      <c r="Z73" s="41"/>
      <c r="AA73" s="41"/>
      <c r="AB73" s="41"/>
      <c r="AC73" s="41"/>
      <c r="AD73" s="41"/>
      <c r="AE73" s="41"/>
    </row>
    <row r="77" s="2" customFormat="1" ht="6.96" customHeight="1">
      <c r="A77" s="41"/>
      <c r="B77" s="64"/>
      <c r="C77" s="65"/>
      <c r="D77" s="65"/>
      <c r="E77" s="65"/>
      <c r="F77" s="65"/>
      <c r="G77" s="65"/>
      <c r="H77" s="65"/>
      <c r="I77" s="65"/>
      <c r="J77" s="65"/>
      <c r="K77" s="65"/>
      <c r="L77" s="137"/>
      <c r="S77" s="41"/>
      <c r="T77" s="41"/>
      <c r="U77" s="41"/>
      <c r="V77" s="41"/>
      <c r="W77" s="41"/>
      <c r="X77" s="41"/>
      <c r="Y77" s="41"/>
      <c r="Z77" s="41"/>
      <c r="AA77" s="41"/>
      <c r="AB77" s="41"/>
      <c r="AC77" s="41"/>
      <c r="AD77" s="41"/>
      <c r="AE77" s="41"/>
    </row>
    <row r="78" s="2" customFormat="1" ht="24.96" customHeight="1">
      <c r="A78" s="41"/>
      <c r="B78" s="42"/>
      <c r="C78" s="25" t="s">
        <v>149</v>
      </c>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12" customHeight="1">
      <c r="A80" s="41"/>
      <c r="B80" s="42"/>
      <c r="C80" s="34" t="s">
        <v>16</v>
      </c>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16.5" customHeight="1">
      <c r="A81" s="41"/>
      <c r="B81" s="42"/>
      <c r="C81" s="43"/>
      <c r="D81" s="43"/>
      <c r="E81" s="163" t="str">
        <f>E7</f>
        <v>Energetické úspory budovy č.5</v>
      </c>
      <c r="F81" s="34"/>
      <c r="G81" s="34"/>
      <c r="H81" s="34"/>
      <c r="I81" s="43"/>
      <c r="J81" s="43"/>
      <c r="K81" s="43"/>
      <c r="L81" s="137"/>
      <c r="S81" s="41"/>
      <c r="T81" s="41"/>
      <c r="U81" s="41"/>
      <c r="V81" s="41"/>
      <c r="W81" s="41"/>
      <c r="X81" s="41"/>
      <c r="Y81" s="41"/>
      <c r="Z81" s="41"/>
      <c r="AA81" s="41"/>
      <c r="AB81" s="41"/>
      <c r="AC81" s="41"/>
      <c r="AD81" s="41"/>
      <c r="AE81" s="41"/>
    </row>
    <row r="82" s="2" customFormat="1" ht="12" customHeight="1">
      <c r="A82" s="41"/>
      <c r="B82" s="42"/>
      <c r="C82" s="34" t="s">
        <v>117</v>
      </c>
      <c r="D82" s="43"/>
      <c r="E82" s="43"/>
      <c r="F82" s="43"/>
      <c r="G82" s="43"/>
      <c r="H82" s="43"/>
      <c r="I82" s="43"/>
      <c r="J82" s="43"/>
      <c r="K82" s="43"/>
      <c r="L82" s="137"/>
      <c r="S82" s="41"/>
      <c r="T82" s="41"/>
      <c r="U82" s="41"/>
      <c r="V82" s="41"/>
      <c r="W82" s="41"/>
      <c r="X82" s="41"/>
      <c r="Y82" s="41"/>
      <c r="Z82" s="41"/>
      <c r="AA82" s="41"/>
      <c r="AB82" s="41"/>
      <c r="AC82" s="41"/>
      <c r="AD82" s="41"/>
      <c r="AE82" s="41"/>
    </row>
    <row r="83" s="2" customFormat="1" ht="16.5" customHeight="1">
      <c r="A83" s="41"/>
      <c r="B83" s="42"/>
      <c r="C83" s="43"/>
      <c r="D83" s="43"/>
      <c r="E83" s="72" t="str">
        <f>E9</f>
        <v>02 - ZTI</v>
      </c>
      <c r="F83" s="43"/>
      <c r="G83" s="43"/>
      <c r="H83" s="43"/>
      <c r="I83" s="43"/>
      <c r="J83" s="43"/>
      <c r="K83" s="43"/>
      <c r="L83" s="137"/>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37"/>
      <c r="S84" s="41"/>
      <c r="T84" s="41"/>
      <c r="U84" s="41"/>
      <c r="V84" s="41"/>
      <c r="W84" s="41"/>
      <c r="X84" s="41"/>
      <c r="Y84" s="41"/>
      <c r="Z84" s="41"/>
      <c r="AA84" s="41"/>
      <c r="AB84" s="41"/>
      <c r="AC84" s="41"/>
      <c r="AD84" s="41"/>
      <c r="AE84" s="41"/>
    </row>
    <row r="85" s="2" customFormat="1" ht="12" customHeight="1">
      <c r="A85" s="41"/>
      <c r="B85" s="42"/>
      <c r="C85" s="34" t="s">
        <v>22</v>
      </c>
      <c r="D85" s="43"/>
      <c r="E85" s="43"/>
      <c r="F85" s="29" t="str">
        <f>F12</f>
        <v xml:space="preserve"> </v>
      </c>
      <c r="G85" s="43"/>
      <c r="H85" s="43"/>
      <c r="I85" s="34" t="s">
        <v>24</v>
      </c>
      <c r="J85" s="75" t="str">
        <f>IF(J12="","",J12)</f>
        <v>17. 12. 2023</v>
      </c>
      <c r="K85" s="43"/>
      <c r="L85" s="137"/>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37"/>
      <c r="S86" s="41"/>
      <c r="T86" s="41"/>
      <c r="U86" s="41"/>
      <c r="V86" s="41"/>
      <c r="W86" s="41"/>
      <c r="X86" s="41"/>
      <c r="Y86" s="41"/>
      <c r="Z86" s="41"/>
      <c r="AA86" s="41"/>
      <c r="AB86" s="41"/>
      <c r="AC86" s="41"/>
      <c r="AD86" s="41"/>
      <c r="AE86" s="41"/>
    </row>
    <row r="87" s="2" customFormat="1" ht="15.15" customHeight="1">
      <c r="A87" s="41"/>
      <c r="B87" s="42"/>
      <c r="C87" s="34" t="s">
        <v>30</v>
      </c>
      <c r="D87" s="43"/>
      <c r="E87" s="43"/>
      <c r="F87" s="29" t="str">
        <f>E15</f>
        <v xml:space="preserve"> </v>
      </c>
      <c r="G87" s="43"/>
      <c r="H87" s="43"/>
      <c r="I87" s="34" t="s">
        <v>37</v>
      </c>
      <c r="J87" s="39" t="str">
        <f>E21</f>
        <v xml:space="preserve"> </v>
      </c>
      <c r="K87" s="43"/>
      <c r="L87" s="137"/>
      <c r="S87" s="41"/>
      <c r="T87" s="41"/>
      <c r="U87" s="41"/>
      <c r="V87" s="41"/>
      <c r="W87" s="41"/>
      <c r="X87" s="41"/>
      <c r="Y87" s="41"/>
      <c r="Z87" s="41"/>
      <c r="AA87" s="41"/>
      <c r="AB87" s="41"/>
      <c r="AC87" s="41"/>
      <c r="AD87" s="41"/>
      <c r="AE87" s="41"/>
    </row>
    <row r="88" s="2" customFormat="1" ht="15.15" customHeight="1">
      <c r="A88" s="41"/>
      <c r="B88" s="42"/>
      <c r="C88" s="34" t="s">
        <v>35</v>
      </c>
      <c r="D88" s="43"/>
      <c r="E88" s="43"/>
      <c r="F88" s="29" t="str">
        <f>IF(E18="","",E18)</f>
        <v>Vyplň údaj</v>
      </c>
      <c r="G88" s="43"/>
      <c r="H88" s="43"/>
      <c r="I88" s="34" t="s">
        <v>39</v>
      </c>
      <c r="J88" s="39" t="str">
        <f>E24</f>
        <v xml:space="preserve"> </v>
      </c>
      <c r="K88" s="43"/>
      <c r="L88" s="137"/>
      <c r="S88" s="41"/>
      <c r="T88" s="41"/>
      <c r="U88" s="41"/>
      <c r="V88" s="41"/>
      <c r="W88" s="41"/>
      <c r="X88" s="41"/>
      <c r="Y88" s="41"/>
      <c r="Z88" s="41"/>
      <c r="AA88" s="41"/>
      <c r="AB88" s="41"/>
      <c r="AC88" s="41"/>
      <c r="AD88" s="41"/>
      <c r="AE88" s="41"/>
    </row>
    <row r="89" s="2" customFormat="1" ht="10.32" customHeight="1">
      <c r="A89" s="41"/>
      <c r="B89" s="42"/>
      <c r="C89" s="43"/>
      <c r="D89" s="43"/>
      <c r="E89" s="43"/>
      <c r="F89" s="43"/>
      <c r="G89" s="43"/>
      <c r="H89" s="43"/>
      <c r="I89" s="43"/>
      <c r="J89" s="43"/>
      <c r="K89" s="43"/>
      <c r="L89" s="137"/>
      <c r="S89" s="41"/>
      <c r="T89" s="41"/>
      <c r="U89" s="41"/>
      <c r="V89" s="41"/>
      <c r="W89" s="41"/>
      <c r="X89" s="41"/>
      <c r="Y89" s="41"/>
      <c r="Z89" s="41"/>
      <c r="AA89" s="41"/>
      <c r="AB89" s="41"/>
      <c r="AC89" s="41"/>
      <c r="AD89" s="41"/>
      <c r="AE89" s="41"/>
    </row>
    <row r="90" s="11" customFormat="1" ht="29.28" customHeight="1">
      <c r="A90" s="180"/>
      <c r="B90" s="181"/>
      <c r="C90" s="182" t="s">
        <v>150</v>
      </c>
      <c r="D90" s="183" t="s">
        <v>61</v>
      </c>
      <c r="E90" s="183" t="s">
        <v>57</v>
      </c>
      <c r="F90" s="183" t="s">
        <v>58</v>
      </c>
      <c r="G90" s="183" t="s">
        <v>151</v>
      </c>
      <c r="H90" s="183" t="s">
        <v>152</v>
      </c>
      <c r="I90" s="183" t="s">
        <v>153</v>
      </c>
      <c r="J90" s="183" t="s">
        <v>121</v>
      </c>
      <c r="K90" s="184" t="s">
        <v>154</v>
      </c>
      <c r="L90" s="185"/>
      <c r="M90" s="95" t="s">
        <v>32</v>
      </c>
      <c r="N90" s="96" t="s">
        <v>46</v>
      </c>
      <c r="O90" s="96" t="s">
        <v>155</v>
      </c>
      <c r="P90" s="96" t="s">
        <v>156</v>
      </c>
      <c r="Q90" s="96" t="s">
        <v>157</v>
      </c>
      <c r="R90" s="96" t="s">
        <v>158</v>
      </c>
      <c r="S90" s="96" t="s">
        <v>159</v>
      </c>
      <c r="T90" s="97" t="s">
        <v>160</v>
      </c>
      <c r="U90" s="180"/>
      <c r="V90" s="180"/>
      <c r="W90" s="180"/>
      <c r="X90" s="180"/>
      <c r="Y90" s="180"/>
      <c r="Z90" s="180"/>
      <c r="AA90" s="180"/>
      <c r="AB90" s="180"/>
      <c r="AC90" s="180"/>
      <c r="AD90" s="180"/>
      <c r="AE90" s="180"/>
    </row>
    <row r="91" s="2" customFormat="1" ht="22.8" customHeight="1">
      <c r="A91" s="41"/>
      <c r="B91" s="42"/>
      <c r="C91" s="102" t="s">
        <v>161</v>
      </c>
      <c r="D91" s="43"/>
      <c r="E91" s="43"/>
      <c r="F91" s="43"/>
      <c r="G91" s="43"/>
      <c r="H91" s="43"/>
      <c r="I91" s="43"/>
      <c r="J91" s="186">
        <f>BK91</f>
        <v>0</v>
      </c>
      <c r="K91" s="43"/>
      <c r="L91" s="47"/>
      <c r="M91" s="98"/>
      <c r="N91" s="187"/>
      <c r="O91" s="99"/>
      <c r="P91" s="188">
        <f>P92+P261+P315</f>
        <v>0</v>
      </c>
      <c r="Q91" s="99"/>
      <c r="R91" s="188">
        <f>R92+R261+R315</f>
        <v>11.603227759999999</v>
      </c>
      <c r="S91" s="99"/>
      <c r="T91" s="189">
        <f>T92+T261+T315</f>
        <v>0.02027</v>
      </c>
      <c r="U91" s="41"/>
      <c r="V91" s="41"/>
      <c r="W91" s="41"/>
      <c r="X91" s="41"/>
      <c r="Y91" s="41"/>
      <c r="Z91" s="41"/>
      <c r="AA91" s="41"/>
      <c r="AB91" s="41"/>
      <c r="AC91" s="41"/>
      <c r="AD91" s="41"/>
      <c r="AE91" s="41"/>
      <c r="AT91" s="19" t="s">
        <v>75</v>
      </c>
      <c r="AU91" s="19" t="s">
        <v>122</v>
      </c>
      <c r="BK91" s="190">
        <f>BK92+BK261+BK315</f>
        <v>0</v>
      </c>
    </row>
    <row r="92" s="12" customFormat="1" ht="25.92" customHeight="1">
      <c r="A92" s="12"/>
      <c r="B92" s="191"/>
      <c r="C92" s="192"/>
      <c r="D92" s="193" t="s">
        <v>75</v>
      </c>
      <c r="E92" s="194" t="s">
        <v>162</v>
      </c>
      <c r="F92" s="194" t="s">
        <v>163</v>
      </c>
      <c r="G92" s="192"/>
      <c r="H92" s="192"/>
      <c r="I92" s="195"/>
      <c r="J92" s="196">
        <f>BK92</f>
        <v>0</v>
      </c>
      <c r="K92" s="192"/>
      <c r="L92" s="197"/>
      <c r="M92" s="198"/>
      <c r="N92" s="199"/>
      <c r="O92" s="199"/>
      <c r="P92" s="200">
        <f>P93+P205+P247+P258</f>
        <v>0</v>
      </c>
      <c r="Q92" s="199"/>
      <c r="R92" s="200">
        <f>R93+R205+R247+R258</f>
        <v>11.57651136</v>
      </c>
      <c r="S92" s="199"/>
      <c r="T92" s="201">
        <f>T93+T205+T247+T258</f>
        <v>0</v>
      </c>
      <c r="U92" s="12"/>
      <c r="V92" s="12"/>
      <c r="W92" s="12"/>
      <c r="X92" s="12"/>
      <c r="Y92" s="12"/>
      <c r="Z92" s="12"/>
      <c r="AA92" s="12"/>
      <c r="AB92" s="12"/>
      <c r="AC92" s="12"/>
      <c r="AD92" s="12"/>
      <c r="AE92" s="12"/>
      <c r="AR92" s="202" t="s">
        <v>84</v>
      </c>
      <c r="AT92" s="203" t="s">
        <v>75</v>
      </c>
      <c r="AU92" s="203" t="s">
        <v>76</v>
      </c>
      <c r="AY92" s="202" t="s">
        <v>164</v>
      </c>
      <c r="BK92" s="204">
        <f>BK93+BK205+BK247+BK258</f>
        <v>0</v>
      </c>
    </row>
    <row r="93" s="12" customFormat="1" ht="22.8" customHeight="1">
      <c r="A93" s="12"/>
      <c r="B93" s="191"/>
      <c r="C93" s="192"/>
      <c r="D93" s="193" t="s">
        <v>75</v>
      </c>
      <c r="E93" s="205" t="s">
        <v>84</v>
      </c>
      <c r="F93" s="205" t="s">
        <v>165</v>
      </c>
      <c r="G93" s="192"/>
      <c r="H93" s="192"/>
      <c r="I93" s="195"/>
      <c r="J93" s="206">
        <f>BK93</f>
        <v>0</v>
      </c>
      <c r="K93" s="192"/>
      <c r="L93" s="197"/>
      <c r="M93" s="198"/>
      <c r="N93" s="199"/>
      <c r="O93" s="199"/>
      <c r="P93" s="200">
        <f>SUM(P94:P204)</f>
        <v>0</v>
      </c>
      <c r="Q93" s="199"/>
      <c r="R93" s="200">
        <f>SUM(R94:R204)</f>
        <v>11.49952916</v>
      </c>
      <c r="S93" s="199"/>
      <c r="T93" s="201">
        <f>SUM(T94:T204)</f>
        <v>0</v>
      </c>
      <c r="U93" s="12"/>
      <c r="V93" s="12"/>
      <c r="W93" s="12"/>
      <c r="X93" s="12"/>
      <c r="Y93" s="12"/>
      <c r="Z93" s="12"/>
      <c r="AA93" s="12"/>
      <c r="AB93" s="12"/>
      <c r="AC93" s="12"/>
      <c r="AD93" s="12"/>
      <c r="AE93" s="12"/>
      <c r="AR93" s="202" t="s">
        <v>84</v>
      </c>
      <c r="AT93" s="203" t="s">
        <v>75</v>
      </c>
      <c r="AU93" s="203" t="s">
        <v>84</v>
      </c>
      <c r="AY93" s="202" t="s">
        <v>164</v>
      </c>
      <c r="BK93" s="204">
        <f>SUM(BK94:BK204)</f>
        <v>0</v>
      </c>
    </row>
    <row r="94" s="2" customFormat="1" ht="26.4" customHeight="1">
      <c r="A94" s="41"/>
      <c r="B94" s="42"/>
      <c r="C94" s="207" t="s">
        <v>84</v>
      </c>
      <c r="D94" s="207" t="s">
        <v>166</v>
      </c>
      <c r="E94" s="208" t="s">
        <v>1351</v>
      </c>
      <c r="F94" s="209" t="s">
        <v>1352</v>
      </c>
      <c r="G94" s="210" t="s">
        <v>345</v>
      </c>
      <c r="H94" s="211">
        <v>35.200000000000003</v>
      </c>
      <c r="I94" s="212"/>
      <c r="J94" s="213">
        <f>ROUND(I94*H94,2)</f>
        <v>0</v>
      </c>
      <c r="K94" s="209" t="s">
        <v>170</v>
      </c>
      <c r="L94" s="47"/>
      <c r="M94" s="214" t="s">
        <v>32</v>
      </c>
      <c r="N94" s="215" t="s">
        <v>47</v>
      </c>
      <c r="O94" s="87"/>
      <c r="P94" s="216">
        <f>O94*H94</f>
        <v>0</v>
      </c>
      <c r="Q94" s="216">
        <v>0.00055999999999999995</v>
      </c>
      <c r="R94" s="216">
        <f>Q94*H94</f>
        <v>0.019712</v>
      </c>
      <c r="S94" s="216">
        <v>0</v>
      </c>
      <c r="T94" s="217">
        <f>S94*H94</f>
        <v>0</v>
      </c>
      <c r="U94" s="41"/>
      <c r="V94" s="41"/>
      <c r="W94" s="41"/>
      <c r="X94" s="41"/>
      <c r="Y94" s="41"/>
      <c r="Z94" s="41"/>
      <c r="AA94" s="41"/>
      <c r="AB94" s="41"/>
      <c r="AC94" s="41"/>
      <c r="AD94" s="41"/>
      <c r="AE94" s="41"/>
      <c r="AR94" s="218" t="s">
        <v>171</v>
      </c>
      <c r="AT94" s="218" t="s">
        <v>166</v>
      </c>
      <c r="AU94" s="218" t="s">
        <v>86</v>
      </c>
      <c r="AY94" s="19" t="s">
        <v>164</v>
      </c>
      <c r="BE94" s="219">
        <f>IF(N94="základní",J94,0)</f>
        <v>0</v>
      </c>
      <c r="BF94" s="219">
        <f>IF(N94="snížená",J94,0)</f>
        <v>0</v>
      </c>
      <c r="BG94" s="219">
        <f>IF(N94="zákl. přenesená",J94,0)</f>
        <v>0</v>
      </c>
      <c r="BH94" s="219">
        <f>IF(N94="sníž. přenesená",J94,0)</f>
        <v>0</v>
      </c>
      <c r="BI94" s="219">
        <f>IF(N94="nulová",J94,0)</f>
        <v>0</v>
      </c>
      <c r="BJ94" s="19" t="s">
        <v>84</v>
      </c>
      <c r="BK94" s="219">
        <f>ROUND(I94*H94,2)</f>
        <v>0</v>
      </c>
      <c r="BL94" s="19" t="s">
        <v>171</v>
      </c>
      <c r="BM94" s="218" t="s">
        <v>86</v>
      </c>
    </row>
    <row r="95" s="2" customFormat="1">
      <c r="A95" s="41"/>
      <c r="B95" s="42"/>
      <c r="C95" s="43"/>
      <c r="D95" s="220" t="s">
        <v>173</v>
      </c>
      <c r="E95" s="43"/>
      <c r="F95" s="221" t="s">
        <v>1353</v>
      </c>
      <c r="G95" s="43"/>
      <c r="H95" s="43"/>
      <c r="I95" s="222"/>
      <c r="J95" s="43"/>
      <c r="K95" s="43"/>
      <c r="L95" s="47"/>
      <c r="M95" s="223"/>
      <c r="N95" s="224"/>
      <c r="O95" s="87"/>
      <c r="P95" s="87"/>
      <c r="Q95" s="87"/>
      <c r="R95" s="87"/>
      <c r="S95" s="87"/>
      <c r="T95" s="88"/>
      <c r="U95" s="41"/>
      <c r="V95" s="41"/>
      <c r="W95" s="41"/>
      <c r="X95" s="41"/>
      <c r="Y95" s="41"/>
      <c r="Z95" s="41"/>
      <c r="AA95" s="41"/>
      <c r="AB95" s="41"/>
      <c r="AC95" s="41"/>
      <c r="AD95" s="41"/>
      <c r="AE95" s="41"/>
      <c r="AT95" s="19" t="s">
        <v>173</v>
      </c>
      <c r="AU95" s="19" t="s">
        <v>86</v>
      </c>
    </row>
    <row r="96" s="13" customFormat="1">
      <c r="A96" s="13"/>
      <c r="B96" s="225"/>
      <c r="C96" s="226"/>
      <c r="D96" s="227" t="s">
        <v>179</v>
      </c>
      <c r="E96" s="228" t="s">
        <v>32</v>
      </c>
      <c r="F96" s="229" t="s">
        <v>1354</v>
      </c>
      <c r="G96" s="226"/>
      <c r="H96" s="230">
        <v>3</v>
      </c>
      <c r="I96" s="231"/>
      <c r="J96" s="226"/>
      <c r="K96" s="226"/>
      <c r="L96" s="232"/>
      <c r="M96" s="233"/>
      <c r="N96" s="234"/>
      <c r="O96" s="234"/>
      <c r="P96" s="234"/>
      <c r="Q96" s="234"/>
      <c r="R96" s="234"/>
      <c r="S96" s="234"/>
      <c r="T96" s="235"/>
      <c r="U96" s="13"/>
      <c r="V96" s="13"/>
      <c r="W96" s="13"/>
      <c r="X96" s="13"/>
      <c r="Y96" s="13"/>
      <c r="Z96" s="13"/>
      <c r="AA96" s="13"/>
      <c r="AB96" s="13"/>
      <c r="AC96" s="13"/>
      <c r="AD96" s="13"/>
      <c r="AE96" s="13"/>
      <c r="AT96" s="236" t="s">
        <v>179</v>
      </c>
      <c r="AU96" s="236" t="s">
        <v>86</v>
      </c>
      <c r="AV96" s="13" t="s">
        <v>86</v>
      </c>
      <c r="AW96" s="13" t="s">
        <v>38</v>
      </c>
      <c r="AX96" s="13" t="s">
        <v>76</v>
      </c>
      <c r="AY96" s="236" t="s">
        <v>164</v>
      </c>
    </row>
    <row r="97" s="13" customFormat="1">
      <c r="A97" s="13"/>
      <c r="B97" s="225"/>
      <c r="C97" s="226"/>
      <c r="D97" s="227" t="s">
        <v>179</v>
      </c>
      <c r="E97" s="228" t="s">
        <v>32</v>
      </c>
      <c r="F97" s="229" t="s">
        <v>1355</v>
      </c>
      <c r="G97" s="226"/>
      <c r="H97" s="230">
        <v>32.200000000000003</v>
      </c>
      <c r="I97" s="231"/>
      <c r="J97" s="226"/>
      <c r="K97" s="226"/>
      <c r="L97" s="232"/>
      <c r="M97" s="233"/>
      <c r="N97" s="234"/>
      <c r="O97" s="234"/>
      <c r="P97" s="234"/>
      <c r="Q97" s="234"/>
      <c r="R97" s="234"/>
      <c r="S97" s="234"/>
      <c r="T97" s="235"/>
      <c r="U97" s="13"/>
      <c r="V97" s="13"/>
      <c r="W97" s="13"/>
      <c r="X97" s="13"/>
      <c r="Y97" s="13"/>
      <c r="Z97" s="13"/>
      <c r="AA97" s="13"/>
      <c r="AB97" s="13"/>
      <c r="AC97" s="13"/>
      <c r="AD97" s="13"/>
      <c r="AE97" s="13"/>
      <c r="AT97" s="236" t="s">
        <v>179</v>
      </c>
      <c r="AU97" s="236" t="s">
        <v>86</v>
      </c>
      <c r="AV97" s="13" t="s">
        <v>86</v>
      </c>
      <c r="AW97" s="13" t="s">
        <v>38</v>
      </c>
      <c r="AX97" s="13" t="s">
        <v>76</v>
      </c>
      <c r="AY97" s="236" t="s">
        <v>164</v>
      </c>
    </row>
    <row r="98" s="14" customFormat="1">
      <c r="A98" s="14"/>
      <c r="B98" s="237"/>
      <c r="C98" s="238"/>
      <c r="D98" s="227" t="s">
        <v>179</v>
      </c>
      <c r="E98" s="239" t="s">
        <v>32</v>
      </c>
      <c r="F98" s="240" t="s">
        <v>181</v>
      </c>
      <c r="G98" s="238"/>
      <c r="H98" s="241">
        <v>35.200000000000003</v>
      </c>
      <c r="I98" s="242"/>
      <c r="J98" s="238"/>
      <c r="K98" s="238"/>
      <c r="L98" s="243"/>
      <c r="M98" s="244"/>
      <c r="N98" s="245"/>
      <c r="O98" s="245"/>
      <c r="P98" s="245"/>
      <c r="Q98" s="245"/>
      <c r="R98" s="245"/>
      <c r="S98" s="245"/>
      <c r="T98" s="246"/>
      <c r="U98" s="14"/>
      <c r="V98" s="14"/>
      <c r="W98" s="14"/>
      <c r="X98" s="14"/>
      <c r="Y98" s="14"/>
      <c r="Z98" s="14"/>
      <c r="AA98" s="14"/>
      <c r="AB98" s="14"/>
      <c r="AC98" s="14"/>
      <c r="AD98" s="14"/>
      <c r="AE98" s="14"/>
      <c r="AT98" s="247" t="s">
        <v>179</v>
      </c>
      <c r="AU98" s="247" t="s">
        <v>86</v>
      </c>
      <c r="AV98" s="14" t="s">
        <v>171</v>
      </c>
      <c r="AW98" s="14" t="s">
        <v>38</v>
      </c>
      <c r="AX98" s="14" t="s">
        <v>84</v>
      </c>
      <c r="AY98" s="247" t="s">
        <v>164</v>
      </c>
    </row>
    <row r="99" s="2" customFormat="1" ht="26.4" customHeight="1">
      <c r="A99" s="41"/>
      <c r="B99" s="42"/>
      <c r="C99" s="207" t="s">
        <v>86</v>
      </c>
      <c r="D99" s="207" t="s">
        <v>166</v>
      </c>
      <c r="E99" s="208" t="s">
        <v>1356</v>
      </c>
      <c r="F99" s="209" t="s">
        <v>1357</v>
      </c>
      <c r="G99" s="210" t="s">
        <v>345</v>
      </c>
      <c r="H99" s="211">
        <v>35.200000000000003</v>
      </c>
      <c r="I99" s="212"/>
      <c r="J99" s="213">
        <f>ROUND(I99*H99,2)</f>
        <v>0</v>
      </c>
      <c r="K99" s="209" t="s">
        <v>170</v>
      </c>
      <c r="L99" s="47"/>
      <c r="M99" s="214" t="s">
        <v>32</v>
      </c>
      <c r="N99" s="215" t="s">
        <v>47</v>
      </c>
      <c r="O99" s="87"/>
      <c r="P99" s="216">
        <f>O99*H99</f>
        <v>0</v>
      </c>
      <c r="Q99" s="216">
        <v>0</v>
      </c>
      <c r="R99" s="216">
        <f>Q99*H99</f>
        <v>0</v>
      </c>
      <c r="S99" s="216">
        <v>0</v>
      </c>
      <c r="T99" s="217">
        <f>S99*H99</f>
        <v>0</v>
      </c>
      <c r="U99" s="41"/>
      <c r="V99" s="41"/>
      <c r="W99" s="41"/>
      <c r="X99" s="41"/>
      <c r="Y99" s="41"/>
      <c r="Z99" s="41"/>
      <c r="AA99" s="41"/>
      <c r="AB99" s="41"/>
      <c r="AC99" s="41"/>
      <c r="AD99" s="41"/>
      <c r="AE99" s="41"/>
      <c r="AR99" s="218" t="s">
        <v>171</v>
      </c>
      <c r="AT99" s="218" t="s">
        <v>166</v>
      </c>
      <c r="AU99" s="218" t="s">
        <v>86</v>
      </c>
      <c r="AY99" s="19" t="s">
        <v>164</v>
      </c>
      <c r="BE99" s="219">
        <f>IF(N99="základní",J99,0)</f>
        <v>0</v>
      </c>
      <c r="BF99" s="219">
        <f>IF(N99="snížená",J99,0)</f>
        <v>0</v>
      </c>
      <c r="BG99" s="219">
        <f>IF(N99="zákl. přenesená",J99,0)</f>
        <v>0</v>
      </c>
      <c r="BH99" s="219">
        <f>IF(N99="sníž. přenesená",J99,0)</f>
        <v>0</v>
      </c>
      <c r="BI99" s="219">
        <f>IF(N99="nulová",J99,0)</f>
        <v>0</v>
      </c>
      <c r="BJ99" s="19" t="s">
        <v>84</v>
      </c>
      <c r="BK99" s="219">
        <f>ROUND(I99*H99,2)</f>
        <v>0</v>
      </c>
      <c r="BL99" s="19" t="s">
        <v>171</v>
      </c>
      <c r="BM99" s="218" t="s">
        <v>171</v>
      </c>
    </row>
    <row r="100" s="2" customFormat="1">
      <c r="A100" s="41"/>
      <c r="B100" s="42"/>
      <c r="C100" s="43"/>
      <c r="D100" s="220" t="s">
        <v>173</v>
      </c>
      <c r="E100" s="43"/>
      <c r="F100" s="221" t="s">
        <v>1358</v>
      </c>
      <c r="G100" s="43"/>
      <c r="H100" s="43"/>
      <c r="I100" s="222"/>
      <c r="J100" s="43"/>
      <c r="K100" s="43"/>
      <c r="L100" s="47"/>
      <c r="M100" s="223"/>
      <c r="N100" s="224"/>
      <c r="O100" s="87"/>
      <c r="P100" s="87"/>
      <c r="Q100" s="87"/>
      <c r="R100" s="87"/>
      <c r="S100" s="87"/>
      <c r="T100" s="88"/>
      <c r="U100" s="41"/>
      <c r="V100" s="41"/>
      <c r="W100" s="41"/>
      <c r="X100" s="41"/>
      <c r="Y100" s="41"/>
      <c r="Z100" s="41"/>
      <c r="AA100" s="41"/>
      <c r="AB100" s="41"/>
      <c r="AC100" s="41"/>
      <c r="AD100" s="41"/>
      <c r="AE100" s="41"/>
      <c r="AT100" s="19" t="s">
        <v>173</v>
      </c>
      <c r="AU100" s="19" t="s">
        <v>86</v>
      </c>
    </row>
    <row r="101" s="13" customFormat="1">
      <c r="A101" s="13"/>
      <c r="B101" s="225"/>
      <c r="C101" s="226"/>
      <c r="D101" s="227" t="s">
        <v>179</v>
      </c>
      <c r="E101" s="228" t="s">
        <v>32</v>
      </c>
      <c r="F101" s="229" t="s">
        <v>1354</v>
      </c>
      <c r="G101" s="226"/>
      <c r="H101" s="230">
        <v>3</v>
      </c>
      <c r="I101" s="231"/>
      <c r="J101" s="226"/>
      <c r="K101" s="226"/>
      <c r="L101" s="232"/>
      <c r="M101" s="233"/>
      <c r="N101" s="234"/>
      <c r="O101" s="234"/>
      <c r="P101" s="234"/>
      <c r="Q101" s="234"/>
      <c r="R101" s="234"/>
      <c r="S101" s="234"/>
      <c r="T101" s="235"/>
      <c r="U101" s="13"/>
      <c r="V101" s="13"/>
      <c r="W101" s="13"/>
      <c r="X101" s="13"/>
      <c r="Y101" s="13"/>
      <c r="Z101" s="13"/>
      <c r="AA101" s="13"/>
      <c r="AB101" s="13"/>
      <c r="AC101" s="13"/>
      <c r="AD101" s="13"/>
      <c r="AE101" s="13"/>
      <c r="AT101" s="236" t="s">
        <v>179</v>
      </c>
      <c r="AU101" s="236" t="s">
        <v>86</v>
      </c>
      <c r="AV101" s="13" t="s">
        <v>86</v>
      </c>
      <c r="AW101" s="13" t="s">
        <v>38</v>
      </c>
      <c r="AX101" s="13" t="s">
        <v>76</v>
      </c>
      <c r="AY101" s="236" t="s">
        <v>164</v>
      </c>
    </row>
    <row r="102" s="13" customFormat="1">
      <c r="A102" s="13"/>
      <c r="B102" s="225"/>
      <c r="C102" s="226"/>
      <c r="D102" s="227" t="s">
        <v>179</v>
      </c>
      <c r="E102" s="228" t="s">
        <v>32</v>
      </c>
      <c r="F102" s="229" t="s">
        <v>1355</v>
      </c>
      <c r="G102" s="226"/>
      <c r="H102" s="230">
        <v>32.200000000000003</v>
      </c>
      <c r="I102" s="231"/>
      <c r="J102" s="226"/>
      <c r="K102" s="226"/>
      <c r="L102" s="232"/>
      <c r="M102" s="233"/>
      <c r="N102" s="234"/>
      <c r="O102" s="234"/>
      <c r="P102" s="234"/>
      <c r="Q102" s="234"/>
      <c r="R102" s="234"/>
      <c r="S102" s="234"/>
      <c r="T102" s="235"/>
      <c r="U102" s="13"/>
      <c r="V102" s="13"/>
      <c r="W102" s="13"/>
      <c r="X102" s="13"/>
      <c r="Y102" s="13"/>
      <c r="Z102" s="13"/>
      <c r="AA102" s="13"/>
      <c r="AB102" s="13"/>
      <c r="AC102" s="13"/>
      <c r="AD102" s="13"/>
      <c r="AE102" s="13"/>
      <c r="AT102" s="236" t="s">
        <v>179</v>
      </c>
      <c r="AU102" s="236" t="s">
        <v>86</v>
      </c>
      <c r="AV102" s="13" t="s">
        <v>86</v>
      </c>
      <c r="AW102" s="13" t="s">
        <v>38</v>
      </c>
      <c r="AX102" s="13" t="s">
        <v>76</v>
      </c>
      <c r="AY102" s="236" t="s">
        <v>164</v>
      </c>
    </row>
    <row r="103" s="14" customFormat="1">
      <c r="A103" s="14"/>
      <c r="B103" s="237"/>
      <c r="C103" s="238"/>
      <c r="D103" s="227" t="s">
        <v>179</v>
      </c>
      <c r="E103" s="239" t="s">
        <v>32</v>
      </c>
      <c r="F103" s="240" t="s">
        <v>181</v>
      </c>
      <c r="G103" s="238"/>
      <c r="H103" s="241">
        <v>35.200000000000003</v>
      </c>
      <c r="I103" s="242"/>
      <c r="J103" s="238"/>
      <c r="K103" s="238"/>
      <c r="L103" s="243"/>
      <c r="M103" s="244"/>
      <c r="N103" s="245"/>
      <c r="O103" s="245"/>
      <c r="P103" s="245"/>
      <c r="Q103" s="245"/>
      <c r="R103" s="245"/>
      <c r="S103" s="245"/>
      <c r="T103" s="246"/>
      <c r="U103" s="14"/>
      <c r="V103" s="14"/>
      <c r="W103" s="14"/>
      <c r="X103" s="14"/>
      <c r="Y103" s="14"/>
      <c r="Z103" s="14"/>
      <c r="AA103" s="14"/>
      <c r="AB103" s="14"/>
      <c r="AC103" s="14"/>
      <c r="AD103" s="14"/>
      <c r="AE103" s="14"/>
      <c r="AT103" s="247" t="s">
        <v>179</v>
      </c>
      <c r="AU103" s="247" t="s">
        <v>86</v>
      </c>
      <c r="AV103" s="14" t="s">
        <v>171</v>
      </c>
      <c r="AW103" s="14" t="s">
        <v>38</v>
      </c>
      <c r="AX103" s="14" t="s">
        <v>84</v>
      </c>
      <c r="AY103" s="247" t="s">
        <v>164</v>
      </c>
    </row>
    <row r="104" s="2" customFormat="1" ht="48" customHeight="1">
      <c r="A104" s="41"/>
      <c r="B104" s="42"/>
      <c r="C104" s="207" t="s">
        <v>182</v>
      </c>
      <c r="D104" s="207" t="s">
        <v>166</v>
      </c>
      <c r="E104" s="208" t="s">
        <v>1359</v>
      </c>
      <c r="F104" s="209" t="s">
        <v>1360</v>
      </c>
      <c r="G104" s="210" t="s">
        <v>185</v>
      </c>
      <c r="H104" s="211">
        <v>0.216</v>
      </c>
      <c r="I104" s="212"/>
      <c r="J104" s="213">
        <f>ROUND(I104*H104,2)</f>
        <v>0</v>
      </c>
      <c r="K104" s="209" t="s">
        <v>170</v>
      </c>
      <c r="L104" s="47"/>
      <c r="M104" s="214" t="s">
        <v>32</v>
      </c>
      <c r="N104" s="215" t="s">
        <v>47</v>
      </c>
      <c r="O104" s="87"/>
      <c r="P104" s="216">
        <f>O104*H104</f>
        <v>0</v>
      </c>
      <c r="Q104" s="216">
        <v>0</v>
      </c>
      <c r="R104" s="216">
        <f>Q104*H104</f>
        <v>0</v>
      </c>
      <c r="S104" s="216">
        <v>0</v>
      </c>
      <c r="T104" s="217">
        <f>S104*H104</f>
        <v>0</v>
      </c>
      <c r="U104" s="41"/>
      <c r="V104" s="41"/>
      <c r="W104" s="41"/>
      <c r="X104" s="41"/>
      <c r="Y104" s="41"/>
      <c r="Z104" s="41"/>
      <c r="AA104" s="41"/>
      <c r="AB104" s="41"/>
      <c r="AC104" s="41"/>
      <c r="AD104" s="41"/>
      <c r="AE104" s="41"/>
      <c r="AR104" s="218" t="s">
        <v>171</v>
      </c>
      <c r="AT104" s="218" t="s">
        <v>166</v>
      </c>
      <c r="AU104" s="218" t="s">
        <v>86</v>
      </c>
      <c r="AY104" s="19" t="s">
        <v>164</v>
      </c>
      <c r="BE104" s="219">
        <f>IF(N104="základní",J104,0)</f>
        <v>0</v>
      </c>
      <c r="BF104" s="219">
        <f>IF(N104="snížená",J104,0)</f>
        <v>0</v>
      </c>
      <c r="BG104" s="219">
        <f>IF(N104="zákl. přenesená",J104,0)</f>
        <v>0</v>
      </c>
      <c r="BH104" s="219">
        <f>IF(N104="sníž. přenesená",J104,0)</f>
        <v>0</v>
      </c>
      <c r="BI104" s="219">
        <f>IF(N104="nulová",J104,0)</f>
        <v>0</v>
      </c>
      <c r="BJ104" s="19" t="s">
        <v>84</v>
      </c>
      <c r="BK104" s="219">
        <f>ROUND(I104*H104,2)</f>
        <v>0</v>
      </c>
      <c r="BL104" s="19" t="s">
        <v>171</v>
      </c>
      <c r="BM104" s="218" t="s">
        <v>202</v>
      </c>
    </row>
    <row r="105" s="2" customFormat="1">
      <c r="A105" s="41"/>
      <c r="B105" s="42"/>
      <c r="C105" s="43"/>
      <c r="D105" s="220" t="s">
        <v>173</v>
      </c>
      <c r="E105" s="43"/>
      <c r="F105" s="221" t="s">
        <v>1361</v>
      </c>
      <c r="G105" s="43"/>
      <c r="H105" s="43"/>
      <c r="I105" s="222"/>
      <c r="J105" s="43"/>
      <c r="K105" s="43"/>
      <c r="L105" s="47"/>
      <c r="M105" s="223"/>
      <c r="N105" s="224"/>
      <c r="O105" s="87"/>
      <c r="P105" s="87"/>
      <c r="Q105" s="87"/>
      <c r="R105" s="87"/>
      <c r="S105" s="87"/>
      <c r="T105" s="88"/>
      <c r="U105" s="41"/>
      <c r="V105" s="41"/>
      <c r="W105" s="41"/>
      <c r="X105" s="41"/>
      <c r="Y105" s="41"/>
      <c r="Z105" s="41"/>
      <c r="AA105" s="41"/>
      <c r="AB105" s="41"/>
      <c r="AC105" s="41"/>
      <c r="AD105" s="41"/>
      <c r="AE105" s="41"/>
      <c r="AT105" s="19" t="s">
        <v>173</v>
      </c>
      <c r="AU105" s="19" t="s">
        <v>86</v>
      </c>
    </row>
    <row r="106" s="13" customFormat="1">
      <c r="A106" s="13"/>
      <c r="B106" s="225"/>
      <c r="C106" s="226"/>
      <c r="D106" s="227" t="s">
        <v>179</v>
      </c>
      <c r="E106" s="228" t="s">
        <v>32</v>
      </c>
      <c r="F106" s="229" t="s">
        <v>1362</v>
      </c>
      <c r="G106" s="226"/>
      <c r="H106" s="230">
        <v>0.216</v>
      </c>
      <c r="I106" s="231"/>
      <c r="J106" s="226"/>
      <c r="K106" s="226"/>
      <c r="L106" s="232"/>
      <c r="M106" s="233"/>
      <c r="N106" s="234"/>
      <c r="O106" s="234"/>
      <c r="P106" s="234"/>
      <c r="Q106" s="234"/>
      <c r="R106" s="234"/>
      <c r="S106" s="234"/>
      <c r="T106" s="235"/>
      <c r="U106" s="13"/>
      <c r="V106" s="13"/>
      <c r="W106" s="13"/>
      <c r="X106" s="13"/>
      <c r="Y106" s="13"/>
      <c r="Z106" s="13"/>
      <c r="AA106" s="13"/>
      <c r="AB106" s="13"/>
      <c r="AC106" s="13"/>
      <c r="AD106" s="13"/>
      <c r="AE106" s="13"/>
      <c r="AT106" s="236" t="s">
        <v>179</v>
      </c>
      <c r="AU106" s="236" t="s">
        <v>86</v>
      </c>
      <c r="AV106" s="13" t="s">
        <v>86</v>
      </c>
      <c r="AW106" s="13" t="s">
        <v>38</v>
      </c>
      <c r="AX106" s="13" t="s">
        <v>76</v>
      </c>
      <c r="AY106" s="236" t="s">
        <v>164</v>
      </c>
    </row>
    <row r="107" s="14" customFormat="1">
      <c r="A107" s="14"/>
      <c r="B107" s="237"/>
      <c r="C107" s="238"/>
      <c r="D107" s="227" t="s">
        <v>179</v>
      </c>
      <c r="E107" s="239" t="s">
        <v>32</v>
      </c>
      <c r="F107" s="240" t="s">
        <v>181</v>
      </c>
      <c r="G107" s="238"/>
      <c r="H107" s="241">
        <v>0.216</v>
      </c>
      <c r="I107" s="242"/>
      <c r="J107" s="238"/>
      <c r="K107" s="238"/>
      <c r="L107" s="243"/>
      <c r="M107" s="244"/>
      <c r="N107" s="245"/>
      <c r="O107" s="245"/>
      <c r="P107" s="245"/>
      <c r="Q107" s="245"/>
      <c r="R107" s="245"/>
      <c r="S107" s="245"/>
      <c r="T107" s="246"/>
      <c r="U107" s="14"/>
      <c r="V107" s="14"/>
      <c r="W107" s="14"/>
      <c r="X107" s="14"/>
      <c r="Y107" s="14"/>
      <c r="Z107" s="14"/>
      <c r="AA107" s="14"/>
      <c r="AB107" s="14"/>
      <c r="AC107" s="14"/>
      <c r="AD107" s="14"/>
      <c r="AE107" s="14"/>
      <c r="AT107" s="247" t="s">
        <v>179</v>
      </c>
      <c r="AU107" s="247" t="s">
        <v>86</v>
      </c>
      <c r="AV107" s="14" t="s">
        <v>171</v>
      </c>
      <c r="AW107" s="14" t="s">
        <v>38</v>
      </c>
      <c r="AX107" s="14" t="s">
        <v>84</v>
      </c>
      <c r="AY107" s="247" t="s">
        <v>164</v>
      </c>
    </row>
    <row r="108" s="2" customFormat="1" ht="48" customHeight="1">
      <c r="A108" s="41"/>
      <c r="B108" s="42"/>
      <c r="C108" s="207" t="s">
        <v>171</v>
      </c>
      <c r="D108" s="207" t="s">
        <v>166</v>
      </c>
      <c r="E108" s="208" t="s">
        <v>1363</v>
      </c>
      <c r="F108" s="209" t="s">
        <v>1364</v>
      </c>
      <c r="G108" s="210" t="s">
        <v>185</v>
      </c>
      <c r="H108" s="211">
        <v>0.70199999999999996</v>
      </c>
      <c r="I108" s="212"/>
      <c r="J108" s="213">
        <f>ROUND(I108*H108,2)</f>
        <v>0</v>
      </c>
      <c r="K108" s="209" t="s">
        <v>170</v>
      </c>
      <c r="L108" s="47"/>
      <c r="M108" s="214" t="s">
        <v>32</v>
      </c>
      <c r="N108" s="215" t="s">
        <v>47</v>
      </c>
      <c r="O108" s="87"/>
      <c r="P108" s="216">
        <f>O108*H108</f>
        <v>0</v>
      </c>
      <c r="Q108" s="216">
        <v>0</v>
      </c>
      <c r="R108" s="216">
        <f>Q108*H108</f>
        <v>0</v>
      </c>
      <c r="S108" s="216">
        <v>0</v>
      </c>
      <c r="T108" s="217">
        <f>S108*H108</f>
        <v>0</v>
      </c>
      <c r="U108" s="41"/>
      <c r="V108" s="41"/>
      <c r="W108" s="41"/>
      <c r="X108" s="41"/>
      <c r="Y108" s="41"/>
      <c r="Z108" s="41"/>
      <c r="AA108" s="41"/>
      <c r="AB108" s="41"/>
      <c r="AC108" s="41"/>
      <c r="AD108" s="41"/>
      <c r="AE108" s="41"/>
      <c r="AR108" s="218" t="s">
        <v>171</v>
      </c>
      <c r="AT108" s="218" t="s">
        <v>166</v>
      </c>
      <c r="AU108" s="218" t="s">
        <v>86</v>
      </c>
      <c r="AY108" s="19" t="s">
        <v>164</v>
      </c>
      <c r="BE108" s="219">
        <f>IF(N108="základní",J108,0)</f>
        <v>0</v>
      </c>
      <c r="BF108" s="219">
        <f>IF(N108="snížená",J108,0)</f>
        <v>0</v>
      </c>
      <c r="BG108" s="219">
        <f>IF(N108="zákl. přenesená",J108,0)</f>
        <v>0</v>
      </c>
      <c r="BH108" s="219">
        <f>IF(N108="sníž. přenesená",J108,0)</f>
        <v>0</v>
      </c>
      <c r="BI108" s="219">
        <f>IF(N108="nulová",J108,0)</f>
        <v>0</v>
      </c>
      <c r="BJ108" s="19" t="s">
        <v>84</v>
      </c>
      <c r="BK108" s="219">
        <f>ROUND(I108*H108,2)</f>
        <v>0</v>
      </c>
      <c r="BL108" s="19" t="s">
        <v>171</v>
      </c>
      <c r="BM108" s="218" t="s">
        <v>218</v>
      </c>
    </row>
    <row r="109" s="2" customFormat="1">
      <c r="A109" s="41"/>
      <c r="B109" s="42"/>
      <c r="C109" s="43"/>
      <c r="D109" s="220" t="s">
        <v>173</v>
      </c>
      <c r="E109" s="43"/>
      <c r="F109" s="221" t="s">
        <v>1365</v>
      </c>
      <c r="G109" s="43"/>
      <c r="H109" s="43"/>
      <c r="I109" s="222"/>
      <c r="J109" s="43"/>
      <c r="K109" s="43"/>
      <c r="L109" s="47"/>
      <c r="M109" s="223"/>
      <c r="N109" s="224"/>
      <c r="O109" s="87"/>
      <c r="P109" s="87"/>
      <c r="Q109" s="87"/>
      <c r="R109" s="87"/>
      <c r="S109" s="87"/>
      <c r="T109" s="88"/>
      <c r="U109" s="41"/>
      <c r="V109" s="41"/>
      <c r="W109" s="41"/>
      <c r="X109" s="41"/>
      <c r="Y109" s="41"/>
      <c r="Z109" s="41"/>
      <c r="AA109" s="41"/>
      <c r="AB109" s="41"/>
      <c r="AC109" s="41"/>
      <c r="AD109" s="41"/>
      <c r="AE109" s="41"/>
      <c r="AT109" s="19" t="s">
        <v>173</v>
      </c>
      <c r="AU109" s="19" t="s">
        <v>86</v>
      </c>
    </row>
    <row r="110" s="13" customFormat="1">
      <c r="A110" s="13"/>
      <c r="B110" s="225"/>
      <c r="C110" s="226"/>
      <c r="D110" s="227" t="s">
        <v>179</v>
      </c>
      <c r="E110" s="228" t="s">
        <v>32</v>
      </c>
      <c r="F110" s="229" t="s">
        <v>1366</v>
      </c>
      <c r="G110" s="226"/>
      <c r="H110" s="230">
        <v>0.70199999999999996</v>
      </c>
      <c r="I110" s="231"/>
      <c r="J110" s="226"/>
      <c r="K110" s="226"/>
      <c r="L110" s="232"/>
      <c r="M110" s="233"/>
      <c r="N110" s="234"/>
      <c r="O110" s="234"/>
      <c r="P110" s="234"/>
      <c r="Q110" s="234"/>
      <c r="R110" s="234"/>
      <c r="S110" s="234"/>
      <c r="T110" s="235"/>
      <c r="U110" s="13"/>
      <c r="V110" s="13"/>
      <c r="W110" s="13"/>
      <c r="X110" s="13"/>
      <c r="Y110" s="13"/>
      <c r="Z110" s="13"/>
      <c r="AA110" s="13"/>
      <c r="AB110" s="13"/>
      <c r="AC110" s="13"/>
      <c r="AD110" s="13"/>
      <c r="AE110" s="13"/>
      <c r="AT110" s="236" t="s">
        <v>179</v>
      </c>
      <c r="AU110" s="236" t="s">
        <v>86</v>
      </c>
      <c r="AV110" s="13" t="s">
        <v>86</v>
      </c>
      <c r="AW110" s="13" t="s">
        <v>38</v>
      </c>
      <c r="AX110" s="13" t="s">
        <v>76</v>
      </c>
      <c r="AY110" s="236" t="s">
        <v>164</v>
      </c>
    </row>
    <row r="111" s="14" customFormat="1">
      <c r="A111" s="14"/>
      <c r="B111" s="237"/>
      <c r="C111" s="238"/>
      <c r="D111" s="227" t="s">
        <v>179</v>
      </c>
      <c r="E111" s="239" t="s">
        <v>32</v>
      </c>
      <c r="F111" s="240" t="s">
        <v>181</v>
      </c>
      <c r="G111" s="238"/>
      <c r="H111" s="241">
        <v>0.70199999999999996</v>
      </c>
      <c r="I111" s="242"/>
      <c r="J111" s="238"/>
      <c r="K111" s="238"/>
      <c r="L111" s="243"/>
      <c r="M111" s="244"/>
      <c r="N111" s="245"/>
      <c r="O111" s="245"/>
      <c r="P111" s="245"/>
      <c r="Q111" s="245"/>
      <c r="R111" s="245"/>
      <c r="S111" s="245"/>
      <c r="T111" s="246"/>
      <c r="U111" s="14"/>
      <c r="V111" s="14"/>
      <c r="W111" s="14"/>
      <c r="X111" s="14"/>
      <c r="Y111" s="14"/>
      <c r="Z111" s="14"/>
      <c r="AA111" s="14"/>
      <c r="AB111" s="14"/>
      <c r="AC111" s="14"/>
      <c r="AD111" s="14"/>
      <c r="AE111" s="14"/>
      <c r="AT111" s="247" t="s">
        <v>179</v>
      </c>
      <c r="AU111" s="247" t="s">
        <v>86</v>
      </c>
      <c r="AV111" s="14" t="s">
        <v>171</v>
      </c>
      <c r="AW111" s="14" t="s">
        <v>38</v>
      </c>
      <c r="AX111" s="14" t="s">
        <v>84</v>
      </c>
      <c r="AY111" s="247" t="s">
        <v>164</v>
      </c>
    </row>
    <row r="112" s="2" customFormat="1" ht="48" customHeight="1">
      <c r="A112" s="41"/>
      <c r="B112" s="42"/>
      <c r="C112" s="207" t="s">
        <v>195</v>
      </c>
      <c r="D112" s="207" t="s">
        <v>166</v>
      </c>
      <c r="E112" s="208" t="s">
        <v>1367</v>
      </c>
      <c r="F112" s="209" t="s">
        <v>1368</v>
      </c>
      <c r="G112" s="210" t="s">
        <v>185</v>
      </c>
      <c r="H112" s="211">
        <v>3.2480000000000002</v>
      </c>
      <c r="I112" s="212"/>
      <c r="J112" s="213">
        <f>ROUND(I112*H112,2)</f>
        <v>0</v>
      </c>
      <c r="K112" s="209" t="s">
        <v>170</v>
      </c>
      <c r="L112" s="47"/>
      <c r="M112" s="214" t="s">
        <v>32</v>
      </c>
      <c r="N112" s="215" t="s">
        <v>47</v>
      </c>
      <c r="O112" s="87"/>
      <c r="P112" s="216">
        <f>O112*H112</f>
        <v>0</v>
      </c>
      <c r="Q112" s="216">
        <v>0</v>
      </c>
      <c r="R112" s="216">
        <f>Q112*H112</f>
        <v>0</v>
      </c>
      <c r="S112" s="216">
        <v>0</v>
      </c>
      <c r="T112" s="217">
        <f>S112*H112</f>
        <v>0</v>
      </c>
      <c r="U112" s="41"/>
      <c r="V112" s="41"/>
      <c r="W112" s="41"/>
      <c r="X112" s="41"/>
      <c r="Y112" s="41"/>
      <c r="Z112" s="41"/>
      <c r="AA112" s="41"/>
      <c r="AB112" s="41"/>
      <c r="AC112" s="41"/>
      <c r="AD112" s="41"/>
      <c r="AE112" s="41"/>
      <c r="AR112" s="218" t="s">
        <v>171</v>
      </c>
      <c r="AT112" s="218" t="s">
        <v>166</v>
      </c>
      <c r="AU112" s="218" t="s">
        <v>86</v>
      </c>
      <c r="AY112" s="19" t="s">
        <v>164</v>
      </c>
      <c r="BE112" s="219">
        <f>IF(N112="základní",J112,0)</f>
        <v>0</v>
      </c>
      <c r="BF112" s="219">
        <f>IF(N112="snížená",J112,0)</f>
        <v>0</v>
      </c>
      <c r="BG112" s="219">
        <f>IF(N112="zákl. přenesená",J112,0)</f>
        <v>0</v>
      </c>
      <c r="BH112" s="219">
        <f>IF(N112="sníž. přenesená",J112,0)</f>
        <v>0</v>
      </c>
      <c r="BI112" s="219">
        <f>IF(N112="nulová",J112,0)</f>
        <v>0</v>
      </c>
      <c r="BJ112" s="19" t="s">
        <v>84</v>
      </c>
      <c r="BK112" s="219">
        <f>ROUND(I112*H112,2)</f>
        <v>0</v>
      </c>
      <c r="BL112" s="19" t="s">
        <v>171</v>
      </c>
      <c r="BM112" s="218" t="s">
        <v>111</v>
      </c>
    </row>
    <row r="113" s="2" customFormat="1">
      <c r="A113" s="41"/>
      <c r="B113" s="42"/>
      <c r="C113" s="43"/>
      <c r="D113" s="220" t="s">
        <v>173</v>
      </c>
      <c r="E113" s="43"/>
      <c r="F113" s="221" t="s">
        <v>1369</v>
      </c>
      <c r="G113" s="43"/>
      <c r="H113" s="43"/>
      <c r="I113" s="222"/>
      <c r="J113" s="43"/>
      <c r="K113" s="43"/>
      <c r="L113" s="47"/>
      <c r="M113" s="223"/>
      <c r="N113" s="224"/>
      <c r="O113" s="87"/>
      <c r="P113" s="87"/>
      <c r="Q113" s="87"/>
      <c r="R113" s="87"/>
      <c r="S113" s="87"/>
      <c r="T113" s="88"/>
      <c r="U113" s="41"/>
      <c r="V113" s="41"/>
      <c r="W113" s="41"/>
      <c r="X113" s="41"/>
      <c r="Y113" s="41"/>
      <c r="Z113" s="41"/>
      <c r="AA113" s="41"/>
      <c r="AB113" s="41"/>
      <c r="AC113" s="41"/>
      <c r="AD113" s="41"/>
      <c r="AE113" s="41"/>
      <c r="AT113" s="19" t="s">
        <v>173</v>
      </c>
      <c r="AU113" s="19" t="s">
        <v>86</v>
      </c>
    </row>
    <row r="114" s="13" customFormat="1">
      <c r="A114" s="13"/>
      <c r="B114" s="225"/>
      <c r="C114" s="226"/>
      <c r="D114" s="227" t="s">
        <v>179</v>
      </c>
      <c r="E114" s="228" t="s">
        <v>32</v>
      </c>
      <c r="F114" s="229" t="s">
        <v>1370</v>
      </c>
      <c r="G114" s="226"/>
      <c r="H114" s="230">
        <v>3.2480000000000002</v>
      </c>
      <c r="I114" s="231"/>
      <c r="J114" s="226"/>
      <c r="K114" s="226"/>
      <c r="L114" s="232"/>
      <c r="M114" s="233"/>
      <c r="N114" s="234"/>
      <c r="O114" s="234"/>
      <c r="P114" s="234"/>
      <c r="Q114" s="234"/>
      <c r="R114" s="234"/>
      <c r="S114" s="234"/>
      <c r="T114" s="235"/>
      <c r="U114" s="13"/>
      <c r="V114" s="13"/>
      <c r="W114" s="13"/>
      <c r="X114" s="13"/>
      <c r="Y114" s="13"/>
      <c r="Z114" s="13"/>
      <c r="AA114" s="13"/>
      <c r="AB114" s="13"/>
      <c r="AC114" s="13"/>
      <c r="AD114" s="13"/>
      <c r="AE114" s="13"/>
      <c r="AT114" s="236" t="s">
        <v>179</v>
      </c>
      <c r="AU114" s="236" t="s">
        <v>86</v>
      </c>
      <c r="AV114" s="13" t="s">
        <v>86</v>
      </c>
      <c r="AW114" s="13" t="s">
        <v>38</v>
      </c>
      <c r="AX114" s="13" t="s">
        <v>76</v>
      </c>
      <c r="AY114" s="236" t="s">
        <v>164</v>
      </c>
    </row>
    <row r="115" s="14" customFormat="1">
      <c r="A115" s="14"/>
      <c r="B115" s="237"/>
      <c r="C115" s="238"/>
      <c r="D115" s="227" t="s">
        <v>179</v>
      </c>
      <c r="E115" s="239" t="s">
        <v>32</v>
      </c>
      <c r="F115" s="240" t="s">
        <v>181</v>
      </c>
      <c r="G115" s="238"/>
      <c r="H115" s="241">
        <v>3.2480000000000002</v>
      </c>
      <c r="I115" s="242"/>
      <c r="J115" s="238"/>
      <c r="K115" s="238"/>
      <c r="L115" s="243"/>
      <c r="M115" s="244"/>
      <c r="N115" s="245"/>
      <c r="O115" s="245"/>
      <c r="P115" s="245"/>
      <c r="Q115" s="245"/>
      <c r="R115" s="245"/>
      <c r="S115" s="245"/>
      <c r="T115" s="246"/>
      <c r="U115" s="14"/>
      <c r="V115" s="14"/>
      <c r="W115" s="14"/>
      <c r="X115" s="14"/>
      <c r="Y115" s="14"/>
      <c r="Z115" s="14"/>
      <c r="AA115" s="14"/>
      <c r="AB115" s="14"/>
      <c r="AC115" s="14"/>
      <c r="AD115" s="14"/>
      <c r="AE115" s="14"/>
      <c r="AT115" s="247" t="s">
        <v>179</v>
      </c>
      <c r="AU115" s="247" t="s">
        <v>86</v>
      </c>
      <c r="AV115" s="14" t="s">
        <v>171</v>
      </c>
      <c r="AW115" s="14" t="s">
        <v>38</v>
      </c>
      <c r="AX115" s="14" t="s">
        <v>84</v>
      </c>
      <c r="AY115" s="247" t="s">
        <v>164</v>
      </c>
    </row>
    <row r="116" s="2" customFormat="1" ht="48" customHeight="1">
      <c r="A116" s="41"/>
      <c r="B116" s="42"/>
      <c r="C116" s="207" t="s">
        <v>202</v>
      </c>
      <c r="D116" s="207" t="s">
        <v>166</v>
      </c>
      <c r="E116" s="208" t="s">
        <v>1371</v>
      </c>
      <c r="F116" s="209" t="s">
        <v>1372</v>
      </c>
      <c r="G116" s="210" t="s">
        <v>185</v>
      </c>
      <c r="H116" s="211">
        <v>7.0839999999999996</v>
      </c>
      <c r="I116" s="212"/>
      <c r="J116" s="213">
        <f>ROUND(I116*H116,2)</f>
        <v>0</v>
      </c>
      <c r="K116" s="209" t="s">
        <v>170</v>
      </c>
      <c r="L116" s="47"/>
      <c r="M116" s="214" t="s">
        <v>32</v>
      </c>
      <c r="N116" s="215" t="s">
        <v>47</v>
      </c>
      <c r="O116" s="87"/>
      <c r="P116" s="216">
        <f>O116*H116</f>
        <v>0</v>
      </c>
      <c r="Q116" s="216">
        <v>0</v>
      </c>
      <c r="R116" s="216">
        <f>Q116*H116</f>
        <v>0</v>
      </c>
      <c r="S116" s="216">
        <v>0</v>
      </c>
      <c r="T116" s="217">
        <f>S116*H116</f>
        <v>0</v>
      </c>
      <c r="U116" s="41"/>
      <c r="V116" s="41"/>
      <c r="W116" s="41"/>
      <c r="X116" s="41"/>
      <c r="Y116" s="41"/>
      <c r="Z116" s="41"/>
      <c r="AA116" s="41"/>
      <c r="AB116" s="41"/>
      <c r="AC116" s="41"/>
      <c r="AD116" s="41"/>
      <c r="AE116" s="41"/>
      <c r="AR116" s="218" t="s">
        <v>171</v>
      </c>
      <c r="AT116" s="218" t="s">
        <v>166</v>
      </c>
      <c r="AU116" s="218" t="s">
        <v>86</v>
      </c>
      <c r="AY116" s="19" t="s">
        <v>164</v>
      </c>
      <c r="BE116" s="219">
        <f>IF(N116="základní",J116,0)</f>
        <v>0</v>
      </c>
      <c r="BF116" s="219">
        <f>IF(N116="snížená",J116,0)</f>
        <v>0</v>
      </c>
      <c r="BG116" s="219">
        <f>IF(N116="zákl. přenesená",J116,0)</f>
        <v>0</v>
      </c>
      <c r="BH116" s="219">
        <f>IF(N116="sníž. přenesená",J116,0)</f>
        <v>0</v>
      </c>
      <c r="BI116" s="219">
        <f>IF(N116="nulová",J116,0)</f>
        <v>0</v>
      </c>
      <c r="BJ116" s="19" t="s">
        <v>84</v>
      </c>
      <c r="BK116" s="219">
        <f>ROUND(I116*H116,2)</f>
        <v>0</v>
      </c>
      <c r="BL116" s="19" t="s">
        <v>171</v>
      </c>
      <c r="BM116" s="218" t="s">
        <v>8</v>
      </c>
    </row>
    <row r="117" s="2" customFormat="1">
      <c r="A117" s="41"/>
      <c r="B117" s="42"/>
      <c r="C117" s="43"/>
      <c r="D117" s="220" t="s">
        <v>173</v>
      </c>
      <c r="E117" s="43"/>
      <c r="F117" s="221" t="s">
        <v>1373</v>
      </c>
      <c r="G117" s="43"/>
      <c r="H117" s="43"/>
      <c r="I117" s="222"/>
      <c r="J117" s="43"/>
      <c r="K117" s="43"/>
      <c r="L117" s="47"/>
      <c r="M117" s="223"/>
      <c r="N117" s="224"/>
      <c r="O117" s="87"/>
      <c r="P117" s="87"/>
      <c r="Q117" s="87"/>
      <c r="R117" s="87"/>
      <c r="S117" s="87"/>
      <c r="T117" s="88"/>
      <c r="U117" s="41"/>
      <c r="V117" s="41"/>
      <c r="W117" s="41"/>
      <c r="X117" s="41"/>
      <c r="Y117" s="41"/>
      <c r="Z117" s="41"/>
      <c r="AA117" s="41"/>
      <c r="AB117" s="41"/>
      <c r="AC117" s="41"/>
      <c r="AD117" s="41"/>
      <c r="AE117" s="41"/>
      <c r="AT117" s="19" t="s">
        <v>173</v>
      </c>
      <c r="AU117" s="19" t="s">
        <v>86</v>
      </c>
    </row>
    <row r="118" s="13" customFormat="1">
      <c r="A118" s="13"/>
      <c r="B118" s="225"/>
      <c r="C118" s="226"/>
      <c r="D118" s="227" t="s">
        <v>179</v>
      </c>
      <c r="E118" s="228" t="s">
        <v>32</v>
      </c>
      <c r="F118" s="229" t="s">
        <v>1374</v>
      </c>
      <c r="G118" s="226"/>
      <c r="H118" s="230">
        <v>7.0839999999999996</v>
      </c>
      <c r="I118" s="231"/>
      <c r="J118" s="226"/>
      <c r="K118" s="226"/>
      <c r="L118" s="232"/>
      <c r="M118" s="233"/>
      <c r="N118" s="234"/>
      <c r="O118" s="234"/>
      <c r="P118" s="234"/>
      <c r="Q118" s="234"/>
      <c r="R118" s="234"/>
      <c r="S118" s="234"/>
      <c r="T118" s="235"/>
      <c r="U118" s="13"/>
      <c r="V118" s="13"/>
      <c r="W118" s="13"/>
      <c r="X118" s="13"/>
      <c r="Y118" s="13"/>
      <c r="Z118" s="13"/>
      <c r="AA118" s="13"/>
      <c r="AB118" s="13"/>
      <c r="AC118" s="13"/>
      <c r="AD118" s="13"/>
      <c r="AE118" s="13"/>
      <c r="AT118" s="236" t="s">
        <v>179</v>
      </c>
      <c r="AU118" s="236" t="s">
        <v>86</v>
      </c>
      <c r="AV118" s="13" t="s">
        <v>86</v>
      </c>
      <c r="AW118" s="13" t="s">
        <v>38</v>
      </c>
      <c r="AX118" s="13" t="s">
        <v>76</v>
      </c>
      <c r="AY118" s="236" t="s">
        <v>164</v>
      </c>
    </row>
    <row r="119" s="14" customFormat="1">
      <c r="A119" s="14"/>
      <c r="B119" s="237"/>
      <c r="C119" s="238"/>
      <c r="D119" s="227" t="s">
        <v>179</v>
      </c>
      <c r="E119" s="239" t="s">
        <v>32</v>
      </c>
      <c r="F119" s="240" t="s">
        <v>181</v>
      </c>
      <c r="G119" s="238"/>
      <c r="H119" s="241">
        <v>7.0839999999999996</v>
      </c>
      <c r="I119" s="242"/>
      <c r="J119" s="238"/>
      <c r="K119" s="238"/>
      <c r="L119" s="243"/>
      <c r="M119" s="244"/>
      <c r="N119" s="245"/>
      <c r="O119" s="245"/>
      <c r="P119" s="245"/>
      <c r="Q119" s="245"/>
      <c r="R119" s="245"/>
      <c r="S119" s="245"/>
      <c r="T119" s="246"/>
      <c r="U119" s="14"/>
      <c r="V119" s="14"/>
      <c r="W119" s="14"/>
      <c r="X119" s="14"/>
      <c r="Y119" s="14"/>
      <c r="Z119" s="14"/>
      <c r="AA119" s="14"/>
      <c r="AB119" s="14"/>
      <c r="AC119" s="14"/>
      <c r="AD119" s="14"/>
      <c r="AE119" s="14"/>
      <c r="AT119" s="247" t="s">
        <v>179</v>
      </c>
      <c r="AU119" s="247" t="s">
        <v>86</v>
      </c>
      <c r="AV119" s="14" t="s">
        <v>171</v>
      </c>
      <c r="AW119" s="14" t="s">
        <v>38</v>
      </c>
      <c r="AX119" s="14" t="s">
        <v>84</v>
      </c>
      <c r="AY119" s="247" t="s">
        <v>164</v>
      </c>
    </row>
    <row r="120" s="2" customFormat="1" ht="40.8" customHeight="1">
      <c r="A120" s="41"/>
      <c r="B120" s="42"/>
      <c r="C120" s="207" t="s">
        <v>209</v>
      </c>
      <c r="D120" s="207" t="s">
        <v>166</v>
      </c>
      <c r="E120" s="208" t="s">
        <v>1375</v>
      </c>
      <c r="F120" s="209" t="s">
        <v>1376</v>
      </c>
      <c r="G120" s="210" t="s">
        <v>169</v>
      </c>
      <c r="H120" s="211">
        <v>8.1199999999999992</v>
      </c>
      <c r="I120" s="212"/>
      <c r="J120" s="213">
        <f>ROUND(I120*H120,2)</f>
        <v>0</v>
      </c>
      <c r="K120" s="209" t="s">
        <v>170</v>
      </c>
      <c r="L120" s="47"/>
      <c r="M120" s="214" t="s">
        <v>32</v>
      </c>
      <c r="N120" s="215" t="s">
        <v>47</v>
      </c>
      <c r="O120" s="87"/>
      <c r="P120" s="216">
        <f>O120*H120</f>
        <v>0</v>
      </c>
      <c r="Q120" s="216">
        <v>0.00084000000000000003</v>
      </c>
      <c r="R120" s="216">
        <f>Q120*H120</f>
        <v>0.0068207999999999993</v>
      </c>
      <c r="S120" s="216">
        <v>0</v>
      </c>
      <c r="T120" s="217">
        <f>S120*H120</f>
        <v>0</v>
      </c>
      <c r="U120" s="41"/>
      <c r="V120" s="41"/>
      <c r="W120" s="41"/>
      <c r="X120" s="41"/>
      <c r="Y120" s="41"/>
      <c r="Z120" s="41"/>
      <c r="AA120" s="41"/>
      <c r="AB120" s="41"/>
      <c r="AC120" s="41"/>
      <c r="AD120" s="41"/>
      <c r="AE120" s="41"/>
      <c r="AR120" s="218" t="s">
        <v>171</v>
      </c>
      <c r="AT120" s="218" t="s">
        <v>166</v>
      </c>
      <c r="AU120" s="218" t="s">
        <v>86</v>
      </c>
      <c r="AY120" s="19" t="s">
        <v>164</v>
      </c>
      <c r="BE120" s="219">
        <f>IF(N120="základní",J120,0)</f>
        <v>0</v>
      </c>
      <c r="BF120" s="219">
        <f>IF(N120="snížená",J120,0)</f>
        <v>0</v>
      </c>
      <c r="BG120" s="219">
        <f>IF(N120="zákl. přenesená",J120,0)</f>
        <v>0</v>
      </c>
      <c r="BH120" s="219">
        <f>IF(N120="sníž. přenesená",J120,0)</f>
        <v>0</v>
      </c>
      <c r="BI120" s="219">
        <f>IF(N120="nulová",J120,0)</f>
        <v>0</v>
      </c>
      <c r="BJ120" s="19" t="s">
        <v>84</v>
      </c>
      <c r="BK120" s="219">
        <f>ROUND(I120*H120,2)</f>
        <v>0</v>
      </c>
      <c r="BL120" s="19" t="s">
        <v>171</v>
      </c>
      <c r="BM120" s="218" t="s">
        <v>258</v>
      </c>
    </row>
    <row r="121" s="2" customFormat="1">
      <c r="A121" s="41"/>
      <c r="B121" s="42"/>
      <c r="C121" s="43"/>
      <c r="D121" s="220" t="s">
        <v>173</v>
      </c>
      <c r="E121" s="43"/>
      <c r="F121" s="221" t="s">
        <v>1377</v>
      </c>
      <c r="G121" s="43"/>
      <c r="H121" s="43"/>
      <c r="I121" s="222"/>
      <c r="J121" s="43"/>
      <c r="K121" s="43"/>
      <c r="L121" s="47"/>
      <c r="M121" s="223"/>
      <c r="N121" s="224"/>
      <c r="O121" s="87"/>
      <c r="P121" s="87"/>
      <c r="Q121" s="87"/>
      <c r="R121" s="87"/>
      <c r="S121" s="87"/>
      <c r="T121" s="88"/>
      <c r="U121" s="41"/>
      <c r="V121" s="41"/>
      <c r="W121" s="41"/>
      <c r="X121" s="41"/>
      <c r="Y121" s="41"/>
      <c r="Z121" s="41"/>
      <c r="AA121" s="41"/>
      <c r="AB121" s="41"/>
      <c r="AC121" s="41"/>
      <c r="AD121" s="41"/>
      <c r="AE121" s="41"/>
      <c r="AT121" s="19" t="s">
        <v>173</v>
      </c>
      <c r="AU121" s="19" t="s">
        <v>86</v>
      </c>
    </row>
    <row r="122" s="13" customFormat="1">
      <c r="A122" s="13"/>
      <c r="B122" s="225"/>
      <c r="C122" s="226"/>
      <c r="D122" s="227" t="s">
        <v>179</v>
      </c>
      <c r="E122" s="228" t="s">
        <v>32</v>
      </c>
      <c r="F122" s="229" t="s">
        <v>1378</v>
      </c>
      <c r="G122" s="226"/>
      <c r="H122" s="230">
        <v>8.1199999999999992</v>
      </c>
      <c r="I122" s="231"/>
      <c r="J122" s="226"/>
      <c r="K122" s="226"/>
      <c r="L122" s="232"/>
      <c r="M122" s="233"/>
      <c r="N122" s="234"/>
      <c r="O122" s="234"/>
      <c r="P122" s="234"/>
      <c r="Q122" s="234"/>
      <c r="R122" s="234"/>
      <c r="S122" s="234"/>
      <c r="T122" s="235"/>
      <c r="U122" s="13"/>
      <c r="V122" s="13"/>
      <c r="W122" s="13"/>
      <c r="X122" s="13"/>
      <c r="Y122" s="13"/>
      <c r="Z122" s="13"/>
      <c r="AA122" s="13"/>
      <c r="AB122" s="13"/>
      <c r="AC122" s="13"/>
      <c r="AD122" s="13"/>
      <c r="AE122" s="13"/>
      <c r="AT122" s="236" t="s">
        <v>179</v>
      </c>
      <c r="AU122" s="236" t="s">
        <v>86</v>
      </c>
      <c r="AV122" s="13" t="s">
        <v>86</v>
      </c>
      <c r="AW122" s="13" t="s">
        <v>38</v>
      </c>
      <c r="AX122" s="13" t="s">
        <v>76</v>
      </c>
      <c r="AY122" s="236" t="s">
        <v>164</v>
      </c>
    </row>
    <row r="123" s="14" customFormat="1">
      <c r="A123" s="14"/>
      <c r="B123" s="237"/>
      <c r="C123" s="238"/>
      <c r="D123" s="227" t="s">
        <v>179</v>
      </c>
      <c r="E123" s="239" t="s">
        <v>32</v>
      </c>
      <c r="F123" s="240" t="s">
        <v>181</v>
      </c>
      <c r="G123" s="238"/>
      <c r="H123" s="241">
        <v>8.1199999999999992</v>
      </c>
      <c r="I123" s="242"/>
      <c r="J123" s="238"/>
      <c r="K123" s="238"/>
      <c r="L123" s="243"/>
      <c r="M123" s="244"/>
      <c r="N123" s="245"/>
      <c r="O123" s="245"/>
      <c r="P123" s="245"/>
      <c r="Q123" s="245"/>
      <c r="R123" s="245"/>
      <c r="S123" s="245"/>
      <c r="T123" s="246"/>
      <c r="U123" s="14"/>
      <c r="V123" s="14"/>
      <c r="W123" s="14"/>
      <c r="X123" s="14"/>
      <c r="Y123" s="14"/>
      <c r="Z123" s="14"/>
      <c r="AA123" s="14"/>
      <c r="AB123" s="14"/>
      <c r="AC123" s="14"/>
      <c r="AD123" s="14"/>
      <c r="AE123" s="14"/>
      <c r="AT123" s="247" t="s">
        <v>179</v>
      </c>
      <c r="AU123" s="247" t="s">
        <v>86</v>
      </c>
      <c r="AV123" s="14" t="s">
        <v>171</v>
      </c>
      <c r="AW123" s="14" t="s">
        <v>38</v>
      </c>
      <c r="AX123" s="14" t="s">
        <v>84</v>
      </c>
      <c r="AY123" s="247" t="s">
        <v>164</v>
      </c>
    </row>
    <row r="124" s="2" customFormat="1" ht="48" customHeight="1">
      <c r="A124" s="41"/>
      <c r="B124" s="42"/>
      <c r="C124" s="207" t="s">
        <v>218</v>
      </c>
      <c r="D124" s="207" t="s">
        <v>166</v>
      </c>
      <c r="E124" s="208" t="s">
        <v>1379</v>
      </c>
      <c r="F124" s="209" t="s">
        <v>1380</v>
      </c>
      <c r="G124" s="210" t="s">
        <v>169</v>
      </c>
      <c r="H124" s="211">
        <v>8.1199999999999992</v>
      </c>
      <c r="I124" s="212"/>
      <c r="J124" s="213">
        <f>ROUND(I124*H124,2)</f>
        <v>0</v>
      </c>
      <c r="K124" s="209" t="s">
        <v>170</v>
      </c>
      <c r="L124" s="47"/>
      <c r="M124" s="214" t="s">
        <v>32</v>
      </c>
      <c r="N124" s="215" t="s">
        <v>47</v>
      </c>
      <c r="O124" s="87"/>
      <c r="P124" s="216">
        <f>O124*H124</f>
        <v>0</v>
      </c>
      <c r="Q124" s="216">
        <v>0</v>
      </c>
      <c r="R124" s="216">
        <f>Q124*H124</f>
        <v>0</v>
      </c>
      <c r="S124" s="216">
        <v>0</v>
      </c>
      <c r="T124" s="217">
        <f>S124*H124</f>
        <v>0</v>
      </c>
      <c r="U124" s="41"/>
      <c r="V124" s="41"/>
      <c r="W124" s="41"/>
      <c r="X124" s="41"/>
      <c r="Y124" s="41"/>
      <c r="Z124" s="41"/>
      <c r="AA124" s="41"/>
      <c r="AB124" s="41"/>
      <c r="AC124" s="41"/>
      <c r="AD124" s="41"/>
      <c r="AE124" s="41"/>
      <c r="AR124" s="218" t="s">
        <v>171</v>
      </c>
      <c r="AT124" s="218" t="s">
        <v>166</v>
      </c>
      <c r="AU124" s="218" t="s">
        <v>86</v>
      </c>
      <c r="AY124" s="19" t="s">
        <v>164</v>
      </c>
      <c r="BE124" s="219">
        <f>IF(N124="základní",J124,0)</f>
        <v>0</v>
      </c>
      <c r="BF124" s="219">
        <f>IF(N124="snížená",J124,0)</f>
        <v>0</v>
      </c>
      <c r="BG124" s="219">
        <f>IF(N124="zákl. přenesená",J124,0)</f>
        <v>0</v>
      </c>
      <c r="BH124" s="219">
        <f>IF(N124="sníž. přenesená",J124,0)</f>
        <v>0</v>
      </c>
      <c r="BI124" s="219">
        <f>IF(N124="nulová",J124,0)</f>
        <v>0</v>
      </c>
      <c r="BJ124" s="19" t="s">
        <v>84</v>
      </c>
      <c r="BK124" s="219">
        <f>ROUND(I124*H124,2)</f>
        <v>0</v>
      </c>
      <c r="BL124" s="19" t="s">
        <v>171</v>
      </c>
      <c r="BM124" s="218" t="s">
        <v>272</v>
      </c>
    </row>
    <row r="125" s="2" customFormat="1">
      <c r="A125" s="41"/>
      <c r="B125" s="42"/>
      <c r="C125" s="43"/>
      <c r="D125" s="220" t="s">
        <v>173</v>
      </c>
      <c r="E125" s="43"/>
      <c r="F125" s="221" t="s">
        <v>1381</v>
      </c>
      <c r="G125" s="43"/>
      <c r="H125" s="43"/>
      <c r="I125" s="222"/>
      <c r="J125" s="43"/>
      <c r="K125" s="43"/>
      <c r="L125" s="47"/>
      <c r="M125" s="223"/>
      <c r="N125" s="224"/>
      <c r="O125" s="87"/>
      <c r="P125" s="87"/>
      <c r="Q125" s="87"/>
      <c r="R125" s="87"/>
      <c r="S125" s="87"/>
      <c r="T125" s="88"/>
      <c r="U125" s="41"/>
      <c r="V125" s="41"/>
      <c r="W125" s="41"/>
      <c r="X125" s="41"/>
      <c r="Y125" s="41"/>
      <c r="Z125" s="41"/>
      <c r="AA125" s="41"/>
      <c r="AB125" s="41"/>
      <c r="AC125" s="41"/>
      <c r="AD125" s="41"/>
      <c r="AE125" s="41"/>
      <c r="AT125" s="19" t="s">
        <v>173</v>
      </c>
      <c r="AU125" s="19" t="s">
        <v>86</v>
      </c>
    </row>
    <row r="126" s="13" customFormat="1">
      <c r="A126" s="13"/>
      <c r="B126" s="225"/>
      <c r="C126" s="226"/>
      <c r="D126" s="227" t="s">
        <v>179</v>
      </c>
      <c r="E126" s="228" t="s">
        <v>32</v>
      </c>
      <c r="F126" s="229" t="s">
        <v>1378</v>
      </c>
      <c r="G126" s="226"/>
      <c r="H126" s="230">
        <v>8.1199999999999992</v>
      </c>
      <c r="I126" s="231"/>
      <c r="J126" s="226"/>
      <c r="K126" s="226"/>
      <c r="L126" s="232"/>
      <c r="M126" s="233"/>
      <c r="N126" s="234"/>
      <c r="O126" s="234"/>
      <c r="P126" s="234"/>
      <c r="Q126" s="234"/>
      <c r="R126" s="234"/>
      <c r="S126" s="234"/>
      <c r="T126" s="235"/>
      <c r="U126" s="13"/>
      <c r="V126" s="13"/>
      <c r="W126" s="13"/>
      <c r="X126" s="13"/>
      <c r="Y126" s="13"/>
      <c r="Z126" s="13"/>
      <c r="AA126" s="13"/>
      <c r="AB126" s="13"/>
      <c r="AC126" s="13"/>
      <c r="AD126" s="13"/>
      <c r="AE126" s="13"/>
      <c r="AT126" s="236" t="s">
        <v>179</v>
      </c>
      <c r="AU126" s="236" t="s">
        <v>86</v>
      </c>
      <c r="AV126" s="13" t="s">
        <v>86</v>
      </c>
      <c r="AW126" s="13" t="s">
        <v>38</v>
      </c>
      <c r="AX126" s="13" t="s">
        <v>76</v>
      </c>
      <c r="AY126" s="236" t="s">
        <v>164</v>
      </c>
    </row>
    <row r="127" s="14" customFormat="1">
      <c r="A127" s="14"/>
      <c r="B127" s="237"/>
      <c r="C127" s="238"/>
      <c r="D127" s="227" t="s">
        <v>179</v>
      </c>
      <c r="E127" s="239" t="s">
        <v>32</v>
      </c>
      <c r="F127" s="240" t="s">
        <v>181</v>
      </c>
      <c r="G127" s="238"/>
      <c r="H127" s="241">
        <v>8.1199999999999992</v>
      </c>
      <c r="I127" s="242"/>
      <c r="J127" s="238"/>
      <c r="K127" s="238"/>
      <c r="L127" s="243"/>
      <c r="M127" s="244"/>
      <c r="N127" s="245"/>
      <c r="O127" s="245"/>
      <c r="P127" s="245"/>
      <c r="Q127" s="245"/>
      <c r="R127" s="245"/>
      <c r="S127" s="245"/>
      <c r="T127" s="246"/>
      <c r="U127" s="14"/>
      <c r="V127" s="14"/>
      <c r="W127" s="14"/>
      <c r="X127" s="14"/>
      <c r="Y127" s="14"/>
      <c r="Z127" s="14"/>
      <c r="AA127" s="14"/>
      <c r="AB127" s="14"/>
      <c r="AC127" s="14"/>
      <c r="AD127" s="14"/>
      <c r="AE127" s="14"/>
      <c r="AT127" s="247" t="s">
        <v>179</v>
      </c>
      <c r="AU127" s="247" t="s">
        <v>86</v>
      </c>
      <c r="AV127" s="14" t="s">
        <v>171</v>
      </c>
      <c r="AW127" s="14" t="s">
        <v>38</v>
      </c>
      <c r="AX127" s="14" t="s">
        <v>84</v>
      </c>
      <c r="AY127" s="247" t="s">
        <v>164</v>
      </c>
    </row>
    <row r="128" s="2" customFormat="1" ht="26.4" customHeight="1">
      <c r="A128" s="41"/>
      <c r="B128" s="42"/>
      <c r="C128" s="207" t="s">
        <v>225</v>
      </c>
      <c r="D128" s="207" t="s">
        <v>166</v>
      </c>
      <c r="E128" s="208" t="s">
        <v>1382</v>
      </c>
      <c r="F128" s="209" t="s">
        <v>1383</v>
      </c>
      <c r="G128" s="210" t="s">
        <v>169</v>
      </c>
      <c r="H128" s="211">
        <v>3.8999999999999999</v>
      </c>
      <c r="I128" s="212"/>
      <c r="J128" s="213">
        <f>ROUND(I128*H128,2)</f>
        <v>0</v>
      </c>
      <c r="K128" s="209" t="s">
        <v>170</v>
      </c>
      <c r="L128" s="47"/>
      <c r="M128" s="214" t="s">
        <v>32</v>
      </c>
      <c r="N128" s="215" t="s">
        <v>47</v>
      </c>
      <c r="O128" s="87"/>
      <c r="P128" s="216">
        <f>O128*H128</f>
        <v>0</v>
      </c>
      <c r="Q128" s="216">
        <v>0.00069999999999999999</v>
      </c>
      <c r="R128" s="216">
        <f>Q128*H128</f>
        <v>0.0027299999999999998</v>
      </c>
      <c r="S128" s="216">
        <v>0</v>
      </c>
      <c r="T128" s="217">
        <f>S128*H128</f>
        <v>0</v>
      </c>
      <c r="U128" s="41"/>
      <c r="V128" s="41"/>
      <c r="W128" s="41"/>
      <c r="X128" s="41"/>
      <c r="Y128" s="41"/>
      <c r="Z128" s="41"/>
      <c r="AA128" s="41"/>
      <c r="AB128" s="41"/>
      <c r="AC128" s="41"/>
      <c r="AD128" s="41"/>
      <c r="AE128" s="41"/>
      <c r="AR128" s="218" t="s">
        <v>171</v>
      </c>
      <c r="AT128" s="218" t="s">
        <v>166</v>
      </c>
      <c r="AU128" s="218" t="s">
        <v>86</v>
      </c>
      <c r="AY128" s="19" t="s">
        <v>164</v>
      </c>
      <c r="BE128" s="219">
        <f>IF(N128="základní",J128,0)</f>
        <v>0</v>
      </c>
      <c r="BF128" s="219">
        <f>IF(N128="snížená",J128,0)</f>
        <v>0</v>
      </c>
      <c r="BG128" s="219">
        <f>IF(N128="zákl. přenesená",J128,0)</f>
        <v>0</v>
      </c>
      <c r="BH128" s="219">
        <f>IF(N128="sníž. přenesená",J128,0)</f>
        <v>0</v>
      </c>
      <c r="BI128" s="219">
        <f>IF(N128="nulová",J128,0)</f>
        <v>0</v>
      </c>
      <c r="BJ128" s="19" t="s">
        <v>84</v>
      </c>
      <c r="BK128" s="219">
        <f>ROUND(I128*H128,2)</f>
        <v>0</v>
      </c>
      <c r="BL128" s="19" t="s">
        <v>171</v>
      </c>
      <c r="BM128" s="218" t="s">
        <v>289</v>
      </c>
    </row>
    <row r="129" s="2" customFormat="1">
      <c r="A129" s="41"/>
      <c r="B129" s="42"/>
      <c r="C129" s="43"/>
      <c r="D129" s="220" t="s">
        <v>173</v>
      </c>
      <c r="E129" s="43"/>
      <c r="F129" s="221" t="s">
        <v>1384</v>
      </c>
      <c r="G129" s="43"/>
      <c r="H129" s="43"/>
      <c r="I129" s="222"/>
      <c r="J129" s="43"/>
      <c r="K129" s="43"/>
      <c r="L129" s="47"/>
      <c r="M129" s="223"/>
      <c r="N129" s="224"/>
      <c r="O129" s="87"/>
      <c r="P129" s="87"/>
      <c r="Q129" s="87"/>
      <c r="R129" s="87"/>
      <c r="S129" s="87"/>
      <c r="T129" s="88"/>
      <c r="U129" s="41"/>
      <c r="V129" s="41"/>
      <c r="W129" s="41"/>
      <c r="X129" s="41"/>
      <c r="Y129" s="41"/>
      <c r="Z129" s="41"/>
      <c r="AA129" s="41"/>
      <c r="AB129" s="41"/>
      <c r="AC129" s="41"/>
      <c r="AD129" s="41"/>
      <c r="AE129" s="41"/>
      <c r="AT129" s="19" t="s">
        <v>173</v>
      </c>
      <c r="AU129" s="19" t="s">
        <v>86</v>
      </c>
    </row>
    <row r="130" s="13" customFormat="1">
      <c r="A130" s="13"/>
      <c r="B130" s="225"/>
      <c r="C130" s="226"/>
      <c r="D130" s="227" t="s">
        <v>179</v>
      </c>
      <c r="E130" s="228" t="s">
        <v>32</v>
      </c>
      <c r="F130" s="229" t="s">
        <v>1385</v>
      </c>
      <c r="G130" s="226"/>
      <c r="H130" s="230">
        <v>3.8999999999999999</v>
      </c>
      <c r="I130" s="231"/>
      <c r="J130" s="226"/>
      <c r="K130" s="226"/>
      <c r="L130" s="232"/>
      <c r="M130" s="233"/>
      <c r="N130" s="234"/>
      <c r="O130" s="234"/>
      <c r="P130" s="234"/>
      <c r="Q130" s="234"/>
      <c r="R130" s="234"/>
      <c r="S130" s="234"/>
      <c r="T130" s="235"/>
      <c r="U130" s="13"/>
      <c r="V130" s="13"/>
      <c r="W130" s="13"/>
      <c r="X130" s="13"/>
      <c r="Y130" s="13"/>
      <c r="Z130" s="13"/>
      <c r="AA130" s="13"/>
      <c r="AB130" s="13"/>
      <c r="AC130" s="13"/>
      <c r="AD130" s="13"/>
      <c r="AE130" s="13"/>
      <c r="AT130" s="236" t="s">
        <v>179</v>
      </c>
      <c r="AU130" s="236" t="s">
        <v>86</v>
      </c>
      <c r="AV130" s="13" t="s">
        <v>86</v>
      </c>
      <c r="AW130" s="13" t="s">
        <v>38</v>
      </c>
      <c r="AX130" s="13" t="s">
        <v>76</v>
      </c>
      <c r="AY130" s="236" t="s">
        <v>164</v>
      </c>
    </row>
    <row r="131" s="14" customFormat="1">
      <c r="A131" s="14"/>
      <c r="B131" s="237"/>
      <c r="C131" s="238"/>
      <c r="D131" s="227" t="s">
        <v>179</v>
      </c>
      <c r="E131" s="239" t="s">
        <v>32</v>
      </c>
      <c r="F131" s="240" t="s">
        <v>181</v>
      </c>
      <c r="G131" s="238"/>
      <c r="H131" s="241">
        <v>3.8999999999999999</v>
      </c>
      <c r="I131" s="242"/>
      <c r="J131" s="238"/>
      <c r="K131" s="238"/>
      <c r="L131" s="243"/>
      <c r="M131" s="244"/>
      <c r="N131" s="245"/>
      <c r="O131" s="245"/>
      <c r="P131" s="245"/>
      <c r="Q131" s="245"/>
      <c r="R131" s="245"/>
      <c r="S131" s="245"/>
      <c r="T131" s="246"/>
      <c r="U131" s="14"/>
      <c r="V131" s="14"/>
      <c r="W131" s="14"/>
      <c r="X131" s="14"/>
      <c r="Y131" s="14"/>
      <c r="Z131" s="14"/>
      <c r="AA131" s="14"/>
      <c r="AB131" s="14"/>
      <c r="AC131" s="14"/>
      <c r="AD131" s="14"/>
      <c r="AE131" s="14"/>
      <c r="AT131" s="247" t="s">
        <v>179</v>
      </c>
      <c r="AU131" s="247" t="s">
        <v>86</v>
      </c>
      <c r="AV131" s="14" t="s">
        <v>171</v>
      </c>
      <c r="AW131" s="14" t="s">
        <v>38</v>
      </c>
      <c r="AX131" s="14" t="s">
        <v>84</v>
      </c>
      <c r="AY131" s="247" t="s">
        <v>164</v>
      </c>
    </row>
    <row r="132" s="2" customFormat="1" ht="48" customHeight="1">
      <c r="A132" s="41"/>
      <c r="B132" s="42"/>
      <c r="C132" s="207" t="s">
        <v>111</v>
      </c>
      <c r="D132" s="207" t="s">
        <v>166</v>
      </c>
      <c r="E132" s="208" t="s">
        <v>1386</v>
      </c>
      <c r="F132" s="209" t="s">
        <v>1387</v>
      </c>
      <c r="G132" s="210" t="s">
        <v>169</v>
      </c>
      <c r="H132" s="211">
        <v>3.8999999999999999</v>
      </c>
      <c r="I132" s="212"/>
      <c r="J132" s="213">
        <f>ROUND(I132*H132,2)</f>
        <v>0</v>
      </c>
      <c r="K132" s="209" t="s">
        <v>170</v>
      </c>
      <c r="L132" s="47"/>
      <c r="M132" s="214" t="s">
        <v>32</v>
      </c>
      <c r="N132" s="215" t="s">
        <v>47</v>
      </c>
      <c r="O132" s="87"/>
      <c r="P132" s="216">
        <f>O132*H132</f>
        <v>0</v>
      </c>
      <c r="Q132" s="216">
        <v>0</v>
      </c>
      <c r="R132" s="216">
        <f>Q132*H132</f>
        <v>0</v>
      </c>
      <c r="S132" s="216">
        <v>0</v>
      </c>
      <c r="T132" s="217">
        <f>S132*H132</f>
        <v>0</v>
      </c>
      <c r="U132" s="41"/>
      <c r="V132" s="41"/>
      <c r="W132" s="41"/>
      <c r="X132" s="41"/>
      <c r="Y132" s="41"/>
      <c r="Z132" s="41"/>
      <c r="AA132" s="41"/>
      <c r="AB132" s="41"/>
      <c r="AC132" s="41"/>
      <c r="AD132" s="41"/>
      <c r="AE132" s="41"/>
      <c r="AR132" s="218" t="s">
        <v>171</v>
      </c>
      <c r="AT132" s="218" t="s">
        <v>166</v>
      </c>
      <c r="AU132" s="218" t="s">
        <v>86</v>
      </c>
      <c r="AY132" s="19" t="s">
        <v>164</v>
      </c>
      <c r="BE132" s="219">
        <f>IF(N132="základní",J132,0)</f>
        <v>0</v>
      </c>
      <c r="BF132" s="219">
        <f>IF(N132="snížená",J132,0)</f>
        <v>0</v>
      </c>
      <c r="BG132" s="219">
        <f>IF(N132="zákl. přenesená",J132,0)</f>
        <v>0</v>
      </c>
      <c r="BH132" s="219">
        <f>IF(N132="sníž. přenesená",J132,0)</f>
        <v>0</v>
      </c>
      <c r="BI132" s="219">
        <f>IF(N132="nulová",J132,0)</f>
        <v>0</v>
      </c>
      <c r="BJ132" s="19" t="s">
        <v>84</v>
      </c>
      <c r="BK132" s="219">
        <f>ROUND(I132*H132,2)</f>
        <v>0</v>
      </c>
      <c r="BL132" s="19" t="s">
        <v>171</v>
      </c>
      <c r="BM132" s="218" t="s">
        <v>301</v>
      </c>
    </row>
    <row r="133" s="2" customFormat="1">
      <c r="A133" s="41"/>
      <c r="B133" s="42"/>
      <c r="C133" s="43"/>
      <c r="D133" s="220" t="s">
        <v>173</v>
      </c>
      <c r="E133" s="43"/>
      <c r="F133" s="221" t="s">
        <v>1388</v>
      </c>
      <c r="G133" s="43"/>
      <c r="H133" s="43"/>
      <c r="I133" s="222"/>
      <c r="J133" s="43"/>
      <c r="K133" s="43"/>
      <c r="L133" s="47"/>
      <c r="M133" s="223"/>
      <c r="N133" s="224"/>
      <c r="O133" s="87"/>
      <c r="P133" s="87"/>
      <c r="Q133" s="87"/>
      <c r="R133" s="87"/>
      <c r="S133" s="87"/>
      <c r="T133" s="88"/>
      <c r="U133" s="41"/>
      <c r="V133" s="41"/>
      <c r="W133" s="41"/>
      <c r="X133" s="41"/>
      <c r="Y133" s="41"/>
      <c r="Z133" s="41"/>
      <c r="AA133" s="41"/>
      <c r="AB133" s="41"/>
      <c r="AC133" s="41"/>
      <c r="AD133" s="41"/>
      <c r="AE133" s="41"/>
      <c r="AT133" s="19" t="s">
        <v>173</v>
      </c>
      <c r="AU133" s="19" t="s">
        <v>86</v>
      </c>
    </row>
    <row r="134" s="13" customFormat="1">
      <c r="A134" s="13"/>
      <c r="B134" s="225"/>
      <c r="C134" s="226"/>
      <c r="D134" s="227" t="s">
        <v>179</v>
      </c>
      <c r="E134" s="228" t="s">
        <v>32</v>
      </c>
      <c r="F134" s="229" t="s">
        <v>1385</v>
      </c>
      <c r="G134" s="226"/>
      <c r="H134" s="230">
        <v>3.8999999999999999</v>
      </c>
      <c r="I134" s="231"/>
      <c r="J134" s="226"/>
      <c r="K134" s="226"/>
      <c r="L134" s="232"/>
      <c r="M134" s="233"/>
      <c r="N134" s="234"/>
      <c r="O134" s="234"/>
      <c r="P134" s="234"/>
      <c r="Q134" s="234"/>
      <c r="R134" s="234"/>
      <c r="S134" s="234"/>
      <c r="T134" s="235"/>
      <c r="U134" s="13"/>
      <c r="V134" s="13"/>
      <c r="W134" s="13"/>
      <c r="X134" s="13"/>
      <c r="Y134" s="13"/>
      <c r="Z134" s="13"/>
      <c r="AA134" s="13"/>
      <c r="AB134" s="13"/>
      <c r="AC134" s="13"/>
      <c r="AD134" s="13"/>
      <c r="AE134" s="13"/>
      <c r="AT134" s="236" t="s">
        <v>179</v>
      </c>
      <c r="AU134" s="236" t="s">
        <v>86</v>
      </c>
      <c r="AV134" s="13" t="s">
        <v>86</v>
      </c>
      <c r="AW134" s="13" t="s">
        <v>38</v>
      </c>
      <c r="AX134" s="13" t="s">
        <v>76</v>
      </c>
      <c r="AY134" s="236" t="s">
        <v>164</v>
      </c>
    </row>
    <row r="135" s="14" customFormat="1">
      <c r="A135" s="14"/>
      <c r="B135" s="237"/>
      <c r="C135" s="238"/>
      <c r="D135" s="227" t="s">
        <v>179</v>
      </c>
      <c r="E135" s="239" t="s">
        <v>32</v>
      </c>
      <c r="F135" s="240" t="s">
        <v>181</v>
      </c>
      <c r="G135" s="238"/>
      <c r="H135" s="241">
        <v>3.8999999999999999</v>
      </c>
      <c r="I135" s="242"/>
      <c r="J135" s="238"/>
      <c r="K135" s="238"/>
      <c r="L135" s="243"/>
      <c r="M135" s="244"/>
      <c r="N135" s="245"/>
      <c r="O135" s="245"/>
      <c r="P135" s="245"/>
      <c r="Q135" s="245"/>
      <c r="R135" s="245"/>
      <c r="S135" s="245"/>
      <c r="T135" s="246"/>
      <c r="U135" s="14"/>
      <c r="V135" s="14"/>
      <c r="W135" s="14"/>
      <c r="X135" s="14"/>
      <c r="Y135" s="14"/>
      <c r="Z135" s="14"/>
      <c r="AA135" s="14"/>
      <c r="AB135" s="14"/>
      <c r="AC135" s="14"/>
      <c r="AD135" s="14"/>
      <c r="AE135" s="14"/>
      <c r="AT135" s="247" t="s">
        <v>179</v>
      </c>
      <c r="AU135" s="247" t="s">
        <v>86</v>
      </c>
      <c r="AV135" s="14" t="s">
        <v>171</v>
      </c>
      <c r="AW135" s="14" t="s">
        <v>38</v>
      </c>
      <c r="AX135" s="14" t="s">
        <v>84</v>
      </c>
      <c r="AY135" s="247" t="s">
        <v>164</v>
      </c>
    </row>
    <row r="136" s="2" customFormat="1" ht="69.6" customHeight="1">
      <c r="A136" s="41"/>
      <c r="B136" s="42"/>
      <c r="C136" s="207" t="s">
        <v>236</v>
      </c>
      <c r="D136" s="207" t="s">
        <v>166</v>
      </c>
      <c r="E136" s="208" t="s">
        <v>1389</v>
      </c>
      <c r="F136" s="209" t="s">
        <v>1390</v>
      </c>
      <c r="G136" s="210" t="s">
        <v>185</v>
      </c>
      <c r="H136" s="211">
        <v>6.048</v>
      </c>
      <c r="I136" s="212"/>
      <c r="J136" s="213">
        <f>ROUND(I136*H136,2)</f>
        <v>0</v>
      </c>
      <c r="K136" s="209" t="s">
        <v>170</v>
      </c>
      <c r="L136" s="47"/>
      <c r="M136" s="214" t="s">
        <v>32</v>
      </c>
      <c r="N136" s="215" t="s">
        <v>47</v>
      </c>
      <c r="O136" s="87"/>
      <c r="P136" s="216">
        <f>O136*H136</f>
        <v>0</v>
      </c>
      <c r="Q136" s="216">
        <v>0</v>
      </c>
      <c r="R136" s="216">
        <f>Q136*H136</f>
        <v>0</v>
      </c>
      <c r="S136" s="216">
        <v>0</v>
      </c>
      <c r="T136" s="217">
        <f>S136*H136</f>
        <v>0</v>
      </c>
      <c r="U136" s="41"/>
      <c r="V136" s="41"/>
      <c r="W136" s="41"/>
      <c r="X136" s="41"/>
      <c r="Y136" s="41"/>
      <c r="Z136" s="41"/>
      <c r="AA136" s="41"/>
      <c r="AB136" s="41"/>
      <c r="AC136" s="41"/>
      <c r="AD136" s="41"/>
      <c r="AE136" s="41"/>
      <c r="AR136" s="218" t="s">
        <v>171</v>
      </c>
      <c r="AT136" s="218" t="s">
        <v>166</v>
      </c>
      <c r="AU136" s="218" t="s">
        <v>86</v>
      </c>
      <c r="AY136" s="19" t="s">
        <v>164</v>
      </c>
      <c r="BE136" s="219">
        <f>IF(N136="základní",J136,0)</f>
        <v>0</v>
      </c>
      <c r="BF136" s="219">
        <f>IF(N136="snížená",J136,0)</f>
        <v>0</v>
      </c>
      <c r="BG136" s="219">
        <f>IF(N136="zákl. přenesená",J136,0)</f>
        <v>0</v>
      </c>
      <c r="BH136" s="219">
        <f>IF(N136="sníž. přenesená",J136,0)</f>
        <v>0</v>
      </c>
      <c r="BI136" s="219">
        <f>IF(N136="nulová",J136,0)</f>
        <v>0</v>
      </c>
      <c r="BJ136" s="19" t="s">
        <v>84</v>
      </c>
      <c r="BK136" s="219">
        <f>ROUND(I136*H136,2)</f>
        <v>0</v>
      </c>
      <c r="BL136" s="19" t="s">
        <v>171</v>
      </c>
      <c r="BM136" s="218" t="s">
        <v>313</v>
      </c>
    </row>
    <row r="137" s="2" customFormat="1">
      <c r="A137" s="41"/>
      <c r="B137" s="42"/>
      <c r="C137" s="43"/>
      <c r="D137" s="220" t="s">
        <v>173</v>
      </c>
      <c r="E137" s="43"/>
      <c r="F137" s="221" t="s">
        <v>1391</v>
      </c>
      <c r="G137" s="43"/>
      <c r="H137" s="43"/>
      <c r="I137" s="222"/>
      <c r="J137" s="43"/>
      <c r="K137" s="43"/>
      <c r="L137" s="47"/>
      <c r="M137" s="223"/>
      <c r="N137" s="224"/>
      <c r="O137" s="87"/>
      <c r="P137" s="87"/>
      <c r="Q137" s="87"/>
      <c r="R137" s="87"/>
      <c r="S137" s="87"/>
      <c r="T137" s="88"/>
      <c r="U137" s="41"/>
      <c r="V137" s="41"/>
      <c r="W137" s="41"/>
      <c r="X137" s="41"/>
      <c r="Y137" s="41"/>
      <c r="Z137" s="41"/>
      <c r="AA137" s="41"/>
      <c r="AB137" s="41"/>
      <c r="AC137" s="41"/>
      <c r="AD137" s="41"/>
      <c r="AE137" s="41"/>
      <c r="AT137" s="19" t="s">
        <v>173</v>
      </c>
      <c r="AU137" s="19" t="s">
        <v>86</v>
      </c>
    </row>
    <row r="138" s="13" customFormat="1">
      <c r="A138" s="13"/>
      <c r="B138" s="225"/>
      <c r="C138" s="226"/>
      <c r="D138" s="227" t="s">
        <v>179</v>
      </c>
      <c r="E138" s="228" t="s">
        <v>32</v>
      </c>
      <c r="F138" s="229" t="s">
        <v>1362</v>
      </c>
      <c r="G138" s="226"/>
      <c r="H138" s="230">
        <v>0.216</v>
      </c>
      <c r="I138" s="231"/>
      <c r="J138" s="226"/>
      <c r="K138" s="226"/>
      <c r="L138" s="232"/>
      <c r="M138" s="233"/>
      <c r="N138" s="234"/>
      <c r="O138" s="234"/>
      <c r="P138" s="234"/>
      <c r="Q138" s="234"/>
      <c r="R138" s="234"/>
      <c r="S138" s="234"/>
      <c r="T138" s="235"/>
      <c r="U138" s="13"/>
      <c r="V138" s="13"/>
      <c r="W138" s="13"/>
      <c r="X138" s="13"/>
      <c r="Y138" s="13"/>
      <c r="Z138" s="13"/>
      <c r="AA138" s="13"/>
      <c r="AB138" s="13"/>
      <c r="AC138" s="13"/>
      <c r="AD138" s="13"/>
      <c r="AE138" s="13"/>
      <c r="AT138" s="236" t="s">
        <v>179</v>
      </c>
      <c r="AU138" s="236" t="s">
        <v>86</v>
      </c>
      <c r="AV138" s="13" t="s">
        <v>86</v>
      </c>
      <c r="AW138" s="13" t="s">
        <v>38</v>
      </c>
      <c r="AX138" s="13" t="s">
        <v>76</v>
      </c>
      <c r="AY138" s="236" t="s">
        <v>164</v>
      </c>
    </row>
    <row r="139" s="13" customFormat="1">
      <c r="A139" s="13"/>
      <c r="B139" s="225"/>
      <c r="C139" s="226"/>
      <c r="D139" s="227" t="s">
        <v>179</v>
      </c>
      <c r="E139" s="228" t="s">
        <v>32</v>
      </c>
      <c r="F139" s="229" t="s">
        <v>1366</v>
      </c>
      <c r="G139" s="226"/>
      <c r="H139" s="230">
        <v>0.70199999999999996</v>
      </c>
      <c r="I139" s="231"/>
      <c r="J139" s="226"/>
      <c r="K139" s="226"/>
      <c r="L139" s="232"/>
      <c r="M139" s="233"/>
      <c r="N139" s="234"/>
      <c r="O139" s="234"/>
      <c r="P139" s="234"/>
      <c r="Q139" s="234"/>
      <c r="R139" s="234"/>
      <c r="S139" s="234"/>
      <c r="T139" s="235"/>
      <c r="U139" s="13"/>
      <c r="V139" s="13"/>
      <c r="W139" s="13"/>
      <c r="X139" s="13"/>
      <c r="Y139" s="13"/>
      <c r="Z139" s="13"/>
      <c r="AA139" s="13"/>
      <c r="AB139" s="13"/>
      <c r="AC139" s="13"/>
      <c r="AD139" s="13"/>
      <c r="AE139" s="13"/>
      <c r="AT139" s="236" t="s">
        <v>179</v>
      </c>
      <c r="AU139" s="236" t="s">
        <v>86</v>
      </c>
      <c r="AV139" s="13" t="s">
        <v>86</v>
      </c>
      <c r="AW139" s="13" t="s">
        <v>38</v>
      </c>
      <c r="AX139" s="13" t="s">
        <v>76</v>
      </c>
      <c r="AY139" s="236" t="s">
        <v>164</v>
      </c>
    </row>
    <row r="140" s="13" customFormat="1">
      <c r="A140" s="13"/>
      <c r="B140" s="225"/>
      <c r="C140" s="226"/>
      <c r="D140" s="227" t="s">
        <v>179</v>
      </c>
      <c r="E140" s="228" t="s">
        <v>32</v>
      </c>
      <c r="F140" s="229" t="s">
        <v>1370</v>
      </c>
      <c r="G140" s="226"/>
      <c r="H140" s="230">
        <v>3.2480000000000002</v>
      </c>
      <c r="I140" s="231"/>
      <c r="J140" s="226"/>
      <c r="K140" s="226"/>
      <c r="L140" s="232"/>
      <c r="M140" s="233"/>
      <c r="N140" s="234"/>
      <c r="O140" s="234"/>
      <c r="P140" s="234"/>
      <c r="Q140" s="234"/>
      <c r="R140" s="234"/>
      <c r="S140" s="234"/>
      <c r="T140" s="235"/>
      <c r="U140" s="13"/>
      <c r="V140" s="13"/>
      <c r="W140" s="13"/>
      <c r="X140" s="13"/>
      <c r="Y140" s="13"/>
      <c r="Z140" s="13"/>
      <c r="AA140" s="13"/>
      <c r="AB140" s="13"/>
      <c r="AC140" s="13"/>
      <c r="AD140" s="13"/>
      <c r="AE140" s="13"/>
      <c r="AT140" s="236" t="s">
        <v>179</v>
      </c>
      <c r="AU140" s="236" t="s">
        <v>86</v>
      </c>
      <c r="AV140" s="13" t="s">
        <v>86</v>
      </c>
      <c r="AW140" s="13" t="s">
        <v>38</v>
      </c>
      <c r="AX140" s="13" t="s">
        <v>76</v>
      </c>
      <c r="AY140" s="236" t="s">
        <v>164</v>
      </c>
    </row>
    <row r="141" s="13" customFormat="1">
      <c r="A141" s="13"/>
      <c r="B141" s="225"/>
      <c r="C141" s="226"/>
      <c r="D141" s="227" t="s">
        <v>179</v>
      </c>
      <c r="E141" s="228" t="s">
        <v>32</v>
      </c>
      <c r="F141" s="229" t="s">
        <v>1374</v>
      </c>
      <c r="G141" s="226"/>
      <c r="H141" s="230">
        <v>7.0839999999999996</v>
      </c>
      <c r="I141" s="231"/>
      <c r="J141" s="226"/>
      <c r="K141" s="226"/>
      <c r="L141" s="232"/>
      <c r="M141" s="233"/>
      <c r="N141" s="234"/>
      <c r="O141" s="234"/>
      <c r="P141" s="234"/>
      <c r="Q141" s="234"/>
      <c r="R141" s="234"/>
      <c r="S141" s="234"/>
      <c r="T141" s="235"/>
      <c r="U141" s="13"/>
      <c r="V141" s="13"/>
      <c r="W141" s="13"/>
      <c r="X141" s="13"/>
      <c r="Y141" s="13"/>
      <c r="Z141" s="13"/>
      <c r="AA141" s="13"/>
      <c r="AB141" s="13"/>
      <c r="AC141" s="13"/>
      <c r="AD141" s="13"/>
      <c r="AE141" s="13"/>
      <c r="AT141" s="236" t="s">
        <v>179</v>
      </c>
      <c r="AU141" s="236" t="s">
        <v>86</v>
      </c>
      <c r="AV141" s="13" t="s">
        <v>86</v>
      </c>
      <c r="AW141" s="13" t="s">
        <v>38</v>
      </c>
      <c r="AX141" s="13" t="s">
        <v>76</v>
      </c>
      <c r="AY141" s="236" t="s">
        <v>164</v>
      </c>
    </row>
    <row r="142" s="13" customFormat="1">
      <c r="A142" s="13"/>
      <c r="B142" s="225"/>
      <c r="C142" s="226"/>
      <c r="D142" s="227" t="s">
        <v>179</v>
      </c>
      <c r="E142" s="228" t="s">
        <v>32</v>
      </c>
      <c r="F142" s="229" t="s">
        <v>1392</v>
      </c>
      <c r="G142" s="226"/>
      <c r="H142" s="230">
        <v>-1.9319999999999999</v>
      </c>
      <c r="I142" s="231"/>
      <c r="J142" s="226"/>
      <c r="K142" s="226"/>
      <c r="L142" s="232"/>
      <c r="M142" s="233"/>
      <c r="N142" s="234"/>
      <c r="O142" s="234"/>
      <c r="P142" s="234"/>
      <c r="Q142" s="234"/>
      <c r="R142" s="234"/>
      <c r="S142" s="234"/>
      <c r="T142" s="235"/>
      <c r="U142" s="13"/>
      <c r="V142" s="13"/>
      <c r="W142" s="13"/>
      <c r="X142" s="13"/>
      <c r="Y142" s="13"/>
      <c r="Z142" s="13"/>
      <c r="AA142" s="13"/>
      <c r="AB142" s="13"/>
      <c r="AC142" s="13"/>
      <c r="AD142" s="13"/>
      <c r="AE142" s="13"/>
      <c r="AT142" s="236" t="s">
        <v>179</v>
      </c>
      <c r="AU142" s="236" t="s">
        <v>86</v>
      </c>
      <c r="AV142" s="13" t="s">
        <v>86</v>
      </c>
      <c r="AW142" s="13" t="s">
        <v>38</v>
      </c>
      <c r="AX142" s="13" t="s">
        <v>76</v>
      </c>
      <c r="AY142" s="236" t="s">
        <v>164</v>
      </c>
    </row>
    <row r="143" s="13" customFormat="1">
      <c r="A143" s="13"/>
      <c r="B143" s="225"/>
      <c r="C143" s="226"/>
      <c r="D143" s="227" t="s">
        <v>179</v>
      </c>
      <c r="E143" s="228" t="s">
        <v>32</v>
      </c>
      <c r="F143" s="229" t="s">
        <v>1393</v>
      </c>
      <c r="G143" s="226"/>
      <c r="H143" s="230">
        <v>-2.3519999999999999</v>
      </c>
      <c r="I143" s="231"/>
      <c r="J143" s="226"/>
      <c r="K143" s="226"/>
      <c r="L143" s="232"/>
      <c r="M143" s="233"/>
      <c r="N143" s="234"/>
      <c r="O143" s="234"/>
      <c r="P143" s="234"/>
      <c r="Q143" s="234"/>
      <c r="R143" s="234"/>
      <c r="S143" s="234"/>
      <c r="T143" s="235"/>
      <c r="U143" s="13"/>
      <c r="V143" s="13"/>
      <c r="W143" s="13"/>
      <c r="X143" s="13"/>
      <c r="Y143" s="13"/>
      <c r="Z143" s="13"/>
      <c r="AA143" s="13"/>
      <c r="AB143" s="13"/>
      <c r="AC143" s="13"/>
      <c r="AD143" s="13"/>
      <c r="AE143" s="13"/>
      <c r="AT143" s="236" t="s">
        <v>179</v>
      </c>
      <c r="AU143" s="236" t="s">
        <v>86</v>
      </c>
      <c r="AV143" s="13" t="s">
        <v>86</v>
      </c>
      <c r="AW143" s="13" t="s">
        <v>38</v>
      </c>
      <c r="AX143" s="13" t="s">
        <v>76</v>
      </c>
      <c r="AY143" s="236" t="s">
        <v>164</v>
      </c>
    </row>
    <row r="144" s="13" customFormat="1">
      <c r="A144" s="13"/>
      <c r="B144" s="225"/>
      <c r="C144" s="226"/>
      <c r="D144" s="227" t="s">
        <v>179</v>
      </c>
      <c r="E144" s="228" t="s">
        <v>32</v>
      </c>
      <c r="F144" s="229" t="s">
        <v>1394</v>
      </c>
      <c r="G144" s="226"/>
      <c r="H144" s="230">
        <v>-0.216</v>
      </c>
      <c r="I144" s="231"/>
      <c r="J144" s="226"/>
      <c r="K144" s="226"/>
      <c r="L144" s="232"/>
      <c r="M144" s="233"/>
      <c r="N144" s="234"/>
      <c r="O144" s="234"/>
      <c r="P144" s="234"/>
      <c r="Q144" s="234"/>
      <c r="R144" s="234"/>
      <c r="S144" s="234"/>
      <c r="T144" s="235"/>
      <c r="U144" s="13"/>
      <c r="V144" s="13"/>
      <c r="W144" s="13"/>
      <c r="X144" s="13"/>
      <c r="Y144" s="13"/>
      <c r="Z144" s="13"/>
      <c r="AA144" s="13"/>
      <c r="AB144" s="13"/>
      <c r="AC144" s="13"/>
      <c r="AD144" s="13"/>
      <c r="AE144" s="13"/>
      <c r="AT144" s="236" t="s">
        <v>179</v>
      </c>
      <c r="AU144" s="236" t="s">
        <v>86</v>
      </c>
      <c r="AV144" s="13" t="s">
        <v>86</v>
      </c>
      <c r="AW144" s="13" t="s">
        <v>38</v>
      </c>
      <c r="AX144" s="13" t="s">
        <v>76</v>
      </c>
      <c r="AY144" s="236" t="s">
        <v>164</v>
      </c>
    </row>
    <row r="145" s="13" customFormat="1">
      <c r="A145" s="13"/>
      <c r="B145" s="225"/>
      <c r="C145" s="226"/>
      <c r="D145" s="227" t="s">
        <v>179</v>
      </c>
      <c r="E145" s="228" t="s">
        <v>32</v>
      </c>
      <c r="F145" s="229" t="s">
        <v>1395</v>
      </c>
      <c r="G145" s="226"/>
      <c r="H145" s="230">
        <v>-0.70199999999999996</v>
      </c>
      <c r="I145" s="231"/>
      <c r="J145" s="226"/>
      <c r="K145" s="226"/>
      <c r="L145" s="232"/>
      <c r="M145" s="233"/>
      <c r="N145" s="234"/>
      <c r="O145" s="234"/>
      <c r="P145" s="234"/>
      <c r="Q145" s="234"/>
      <c r="R145" s="234"/>
      <c r="S145" s="234"/>
      <c r="T145" s="235"/>
      <c r="U145" s="13"/>
      <c r="V145" s="13"/>
      <c r="W145" s="13"/>
      <c r="X145" s="13"/>
      <c r="Y145" s="13"/>
      <c r="Z145" s="13"/>
      <c r="AA145" s="13"/>
      <c r="AB145" s="13"/>
      <c r="AC145" s="13"/>
      <c r="AD145" s="13"/>
      <c r="AE145" s="13"/>
      <c r="AT145" s="236" t="s">
        <v>179</v>
      </c>
      <c r="AU145" s="236" t="s">
        <v>86</v>
      </c>
      <c r="AV145" s="13" t="s">
        <v>86</v>
      </c>
      <c r="AW145" s="13" t="s">
        <v>38</v>
      </c>
      <c r="AX145" s="13" t="s">
        <v>76</v>
      </c>
      <c r="AY145" s="236" t="s">
        <v>164</v>
      </c>
    </row>
    <row r="146" s="14" customFormat="1">
      <c r="A146" s="14"/>
      <c r="B146" s="237"/>
      <c r="C146" s="238"/>
      <c r="D146" s="227" t="s">
        <v>179</v>
      </c>
      <c r="E146" s="239" t="s">
        <v>32</v>
      </c>
      <c r="F146" s="240" t="s">
        <v>181</v>
      </c>
      <c r="G146" s="238"/>
      <c r="H146" s="241">
        <v>6.0479999999999992</v>
      </c>
      <c r="I146" s="242"/>
      <c r="J146" s="238"/>
      <c r="K146" s="238"/>
      <c r="L146" s="243"/>
      <c r="M146" s="244"/>
      <c r="N146" s="245"/>
      <c r="O146" s="245"/>
      <c r="P146" s="245"/>
      <c r="Q146" s="245"/>
      <c r="R146" s="245"/>
      <c r="S146" s="245"/>
      <c r="T146" s="246"/>
      <c r="U146" s="14"/>
      <c r="V146" s="14"/>
      <c r="W146" s="14"/>
      <c r="X146" s="14"/>
      <c r="Y146" s="14"/>
      <c r="Z146" s="14"/>
      <c r="AA146" s="14"/>
      <c r="AB146" s="14"/>
      <c r="AC146" s="14"/>
      <c r="AD146" s="14"/>
      <c r="AE146" s="14"/>
      <c r="AT146" s="247" t="s">
        <v>179</v>
      </c>
      <c r="AU146" s="247" t="s">
        <v>86</v>
      </c>
      <c r="AV146" s="14" t="s">
        <v>171</v>
      </c>
      <c r="AW146" s="14" t="s">
        <v>38</v>
      </c>
      <c r="AX146" s="14" t="s">
        <v>84</v>
      </c>
      <c r="AY146" s="247" t="s">
        <v>164</v>
      </c>
    </row>
    <row r="147" s="2" customFormat="1" ht="69.6" customHeight="1">
      <c r="A147" s="41"/>
      <c r="B147" s="42"/>
      <c r="C147" s="207" t="s">
        <v>8</v>
      </c>
      <c r="D147" s="207" t="s">
        <v>166</v>
      </c>
      <c r="E147" s="208" t="s">
        <v>1396</v>
      </c>
      <c r="F147" s="209" t="s">
        <v>1397</v>
      </c>
      <c r="G147" s="210" t="s">
        <v>185</v>
      </c>
      <c r="H147" s="211">
        <v>6.048</v>
      </c>
      <c r="I147" s="212"/>
      <c r="J147" s="213">
        <f>ROUND(I147*H147,2)</f>
        <v>0</v>
      </c>
      <c r="K147" s="209" t="s">
        <v>170</v>
      </c>
      <c r="L147" s="47"/>
      <c r="M147" s="214" t="s">
        <v>32</v>
      </c>
      <c r="N147" s="215" t="s">
        <v>47</v>
      </c>
      <c r="O147" s="87"/>
      <c r="P147" s="216">
        <f>O147*H147</f>
        <v>0</v>
      </c>
      <c r="Q147" s="216">
        <v>0</v>
      </c>
      <c r="R147" s="216">
        <f>Q147*H147</f>
        <v>0</v>
      </c>
      <c r="S147" s="216">
        <v>0</v>
      </c>
      <c r="T147" s="217">
        <f>S147*H147</f>
        <v>0</v>
      </c>
      <c r="U147" s="41"/>
      <c r="V147" s="41"/>
      <c r="W147" s="41"/>
      <c r="X147" s="41"/>
      <c r="Y147" s="41"/>
      <c r="Z147" s="41"/>
      <c r="AA147" s="41"/>
      <c r="AB147" s="41"/>
      <c r="AC147" s="41"/>
      <c r="AD147" s="41"/>
      <c r="AE147" s="41"/>
      <c r="AR147" s="218" t="s">
        <v>171</v>
      </c>
      <c r="AT147" s="218" t="s">
        <v>166</v>
      </c>
      <c r="AU147" s="218" t="s">
        <v>86</v>
      </c>
      <c r="AY147" s="19" t="s">
        <v>164</v>
      </c>
      <c r="BE147" s="219">
        <f>IF(N147="základní",J147,0)</f>
        <v>0</v>
      </c>
      <c r="BF147" s="219">
        <f>IF(N147="snížená",J147,0)</f>
        <v>0</v>
      </c>
      <c r="BG147" s="219">
        <f>IF(N147="zákl. přenesená",J147,0)</f>
        <v>0</v>
      </c>
      <c r="BH147" s="219">
        <f>IF(N147="sníž. přenesená",J147,0)</f>
        <v>0</v>
      </c>
      <c r="BI147" s="219">
        <f>IF(N147="nulová",J147,0)</f>
        <v>0</v>
      </c>
      <c r="BJ147" s="19" t="s">
        <v>84</v>
      </c>
      <c r="BK147" s="219">
        <f>ROUND(I147*H147,2)</f>
        <v>0</v>
      </c>
      <c r="BL147" s="19" t="s">
        <v>171</v>
      </c>
      <c r="BM147" s="218" t="s">
        <v>326</v>
      </c>
    </row>
    <row r="148" s="2" customFormat="1">
      <c r="A148" s="41"/>
      <c r="B148" s="42"/>
      <c r="C148" s="43"/>
      <c r="D148" s="220" t="s">
        <v>173</v>
      </c>
      <c r="E148" s="43"/>
      <c r="F148" s="221" t="s">
        <v>1398</v>
      </c>
      <c r="G148" s="43"/>
      <c r="H148" s="43"/>
      <c r="I148" s="222"/>
      <c r="J148" s="43"/>
      <c r="K148" s="43"/>
      <c r="L148" s="47"/>
      <c r="M148" s="223"/>
      <c r="N148" s="224"/>
      <c r="O148" s="87"/>
      <c r="P148" s="87"/>
      <c r="Q148" s="87"/>
      <c r="R148" s="87"/>
      <c r="S148" s="87"/>
      <c r="T148" s="88"/>
      <c r="U148" s="41"/>
      <c r="V148" s="41"/>
      <c r="W148" s="41"/>
      <c r="X148" s="41"/>
      <c r="Y148" s="41"/>
      <c r="Z148" s="41"/>
      <c r="AA148" s="41"/>
      <c r="AB148" s="41"/>
      <c r="AC148" s="41"/>
      <c r="AD148" s="41"/>
      <c r="AE148" s="41"/>
      <c r="AT148" s="19" t="s">
        <v>173</v>
      </c>
      <c r="AU148" s="19" t="s">
        <v>86</v>
      </c>
    </row>
    <row r="149" s="13" customFormat="1">
      <c r="A149" s="13"/>
      <c r="B149" s="225"/>
      <c r="C149" s="226"/>
      <c r="D149" s="227" t="s">
        <v>179</v>
      </c>
      <c r="E149" s="228" t="s">
        <v>32</v>
      </c>
      <c r="F149" s="229" t="s">
        <v>1362</v>
      </c>
      <c r="G149" s="226"/>
      <c r="H149" s="230">
        <v>0.216</v>
      </c>
      <c r="I149" s="231"/>
      <c r="J149" s="226"/>
      <c r="K149" s="226"/>
      <c r="L149" s="232"/>
      <c r="M149" s="233"/>
      <c r="N149" s="234"/>
      <c r="O149" s="234"/>
      <c r="P149" s="234"/>
      <c r="Q149" s="234"/>
      <c r="R149" s="234"/>
      <c r="S149" s="234"/>
      <c r="T149" s="235"/>
      <c r="U149" s="13"/>
      <c r="V149" s="13"/>
      <c r="W149" s="13"/>
      <c r="X149" s="13"/>
      <c r="Y149" s="13"/>
      <c r="Z149" s="13"/>
      <c r="AA149" s="13"/>
      <c r="AB149" s="13"/>
      <c r="AC149" s="13"/>
      <c r="AD149" s="13"/>
      <c r="AE149" s="13"/>
      <c r="AT149" s="236" t="s">
        <v>179</v>
      </c>
      <c r="AU149" s="236" t="s">
        <v>86</v>
      </c>
      <c r="AV149" s="13" t="s">
        <v>86</v>
      </c>
      <c r="AW149" s="13" t="s">
        <v>38</v>
      </c>
      <c r="AX149" s="13" t="s">
        <v>76</v>
      </c>
      <c r="AY149" s="236" t="s">
        <v>164</v>
      </c>
    </row>
    <row r="150" s="13" customFormat="1">
      <c r="A150" s="13"/>
      <c r="B150" s="225"/>
      <c r="C150" s="226"/>
      <c r="D150" s="227" t="s">
        <v>179</v>
      </c>
      <c r="E150" s="228" t="s">
        <v>32</v>
      </c>
      <c r="F150" s="229" t="s">
        <v>1366</v>
      </c>
      <c r="G150" s="226"/>
      <c r="H150" s="230">
        <v>0.70199999999999996</v>
      </c>
      <c r="I150" s="231"/>
      <c r="J150" s="226"/>
      <c r="K150" s="226"/>
      <c r="L150" s="232"/>
      <c r="M150" s="233"/>
      <c r="N150" s="234"/>
      <c r="O150" s="234"/>
      <c r="P150" s="234"/>
      <c r="Q150" s="234"/>
      <c r="R150" s="234"/>
      <c r="S150" s="234"/>
      <c r="T150" s="235"/>
      <c r="U150" s="13"/>
      <c r="V150" s="13"/>
      <c r="W150" s="13"/>
      <c r="X150" s="13"/>
      <c r="Y150" s="13"/>
      <c r="Z150" s="13"/>
      <c r="AA150" s="13"/>
      <c r="AB150" s="13"/>
      <c r="AC150" s="13"/>
      <c r="AD150" s="13"/>
      <c r="AE150" s="13"/>
      <c r="AT150" s="236" t="s">
        <v>179</v>
      </c>
      <c r="AU150" s="236" t="s">
        <v>86</v>
      </c>
      <c r="AV150" s="13" t="s">
        <v>86</v>
      </c>
      <c r="AW150" s="13" t="s">
        <v>38</v>
      </c>
      <c r="AX150" s="13" t="s">
        <v>76</v>
      </c>
      <c r="AY150" s="236" t="s">
        <v>164</v>
      </c>
    </row>
    <row r="151" s="13" customFormat="1">
      <c r="A151" s="13"/>
      <c r="B151" s="225"/>
      <c r="C151" s="226"/>
      <c r="D151" s="227" t="s">
        <v>179</v>
      </c>
      <c r="E151" s="228" t="s">
        <v>32</v>
      </c>
      <c r="F151" s="229" t="s">
        <v>1370</v>
      </c>
      <c r="G151" s="226"/>
      <c r="H151" s="230">
        <v>3.2480000000000002</v>
      </c>
      <c r="I151" s="231"/>
      <c r="J151" s="226"/>
      <c r="K151" s="226"/>
      <c r="L151" s="232"/>
      <c r="M151" s="233"/>
      <c r="N151" s="234"/>
      <c r="O151" s="234"/>
      <c r="P151" s="234"/>
      <c r="Q151" s="234"/>
      <c r="R151" s="234"/>
      <c r="S151" s="234"/>
      <c r="T151" s="235"/>
      <c r="U151" s="13"/>
      <c r="V151" s="13"/>
      <c r="W151" s="13"/>
      <c r="X151" s="13"/>
      <c r="Y151" s="13"/>
      <c r="Z151" s="13"/>
      <c r="AA151" s="13"/>
      <c r="AB151" s="13"/>
      <c r="AC151" s="13"/>
      <c r="AD151" s="13"/>
      <c r="AE151" s="13"/>
      <c r="AT151" s="236" t="s">
        <v>179</v>
      </c>
      <c r="AU151" s="236" t="s">
        <v>86</v>
      </c>
      <c r="AV151" s="13" t="s">
        <v>86</v>
      </c>
      <c r="AW151" s="13" t="s">
        <v>38</v>
      </c>
      <c r="AX151" s="13" t="s">
        <v>76</v>
      </c>
      <c r="AY151" s="236" t="s">
        <v>164</v>
      </c>
    </row>
    <row r="152" s="13" customFormat="1">
      <c r="A152" s="13"/>
      <c r="B152" s="225"/>
      <c r="C152" s="226"/>
      <c r="D152" s="227" t="s">
        <v>179</v>
      </c>
      <c r="E152" s="228" t="s">
        <v>32</v>
      </c>
      <c r="F152" s="229" t="s">
        <v>1374</v>
      </c>
      <c r="G152" s="226"/>
      <c r="H152" s="230">
        <v>7.0839999999999996</v>
      </c>
      <c r="I152" s="231"/>
      <c r="J152" s="226"/>
      <c r="K152" s="226"/>
      <c r="L152" s="232"/>
      <c r="M152" s="233"/>
      <c r="N152" s="234"/>
      <c r="O152" s="234"/>
      <c r="P152" s="234"/>
      <c r="Q152" s="234"/>
      <c r="R152" s="234"/>
      <c r="S152" s="234"/>
      <c r="T152" s="235"/>
      <c r="U152" s="13"/>
      <c r="V152" s="13"/>
      <c r="W152" s="13"/>
      <c r="X152" s="13"/>
      <c r="Y152" s="13"/>
      <c r="Z152" s="13"/>
      <c r="AA152" s="13"/>
      <c r="AB152" s="13"/>
      <c r="AC152" s="13"/>
      <c r="AD152" s="13"/>
      <c r="AE152" s="13"/>
      <c r="AT152" s="236" t="s">
        <v>179</v>
      </c>
      <c r="AU152" s="236" t="s">
        <v>86</v>
      </c>
      <c r="AV152" s="13" t="s">
        <v>86</v>
      </c>
      <c r="AW152" s="13" t="s">
        <v>38</v>
      </c>
      <c r="AX152" s="13" t="s">
        <v>76</v>
      </c>
      <c r="AY152" s="236" t="s">
        <v>164</v>
      </c>
    </row>
    <row r="153" s="13" customFormat="1">
      <c r="A153" s="13"/>
      <c r="B153" s="225"/>
      <c r="C153" s="226"/>
      <c r="D153" s="227" t="s">
        <v>179</v>
      </c>
      <c r="E153" s="228" t="s">
        <v>32</v>
      </c>
      <c r="F153" s="229" t="s">
        <v>1392</v>
      </c>
      <c r="G153" s="226"/>
      <c r="H153" s="230">
        <v>-1.9319999999999999</v>
      </c>
      <c r="I153" s="231"/>
      <c r="J153" s="226"/>
      <c r="K153" s="226"/>
      <c r="L153" s="232"/>
      <c r="M153" s="233"/>
      <c r="N153" s="234"/>
      <c r="O153" s="234"/>
      <c r="P153" s="234"/>
      <c r="Q153" s="234"/>
      <c r="R153" s="234"/>
      <c r="S153" s="234"/>
      <c r="T153" s="235"/>
      <c r="U153" s="13"/>
      <c r="V153" s="13"/>
      <c r="W153" s="13"/>
      <c r="X153" s="13"/>
      <c r="Y153" s="13"/>
      <c r="Z153" s="13"/>
      <c r="AA153" s="13"/>
      <c r="AB153" s="13"/>
      <c r="AC153" s="13"/>
      <c r="AD153" s="13"/>
      <c r="AE153" s="13"/>
      <c r="AT153" s="236" t="s">
        <v>179</v>
      </c>
      <c r="AU153" s="236" t="s">
        <v>86</v>
      </c>
      <c r="AV153" s="13" t="s">
        <v>86</v>
      </c>
      <c r="AW153" s="13" t="s">
        <v>38</v>
      </c>
      <c r="AX153" s="13" t="s">
        <v>76</v>
      </c>
      <c r="AY153" s="236" t="s">
        <v>164</v>
      </c>
    </row>
    <row r="154" s="13" customFormat="1">
      <c r="A154" s="13"/>
      <c r="B154" s="225"/>
      <c r="C154" s="226"/>
      <c r="D154" s="227" t="s">
        <v>179</v>
      </c>
      <c r="E154" s="228" t="s">
        <v>32</v>
      </c>
      <c r="F154" s="229" t="s">
        <v>1393</v>
      </c>
      <c r="G154" s="226"/>
      <c r="H154" s="230">
        <v>-2.3519999999999999</v>
      </c>
      <c r="I154" s="231"/>
      <c r="J154" s="226"/>
      <c r="K154" s="226"/>
      <c r="L154" s="232"/>
      <c r="M154" s="233"/>
      <c r="N154" s="234"/>
      <c r="O154" s="234"/>
      <c r="P154" s="234"/>
      <c r="Q154" s="234"/>
      <c r="R154" s="234"/>
      <c r="S154" s="234"/>
      <c r="T154" s="235"/>
      <c r="U154" s="13"/>
      <c r="V154" s="13"/>
      <c r="W154" s="13"/>
      <c r="X154" s="13"/>
      <c r="Y154" s="13"/>
      <c r="Z154" s="13"/>
      <c r="AA154" s="13"/>
      <c r="AB154" s="13"/>
      <c r="AC154" s="13"/>
      <c r="AD154" s="13"/>
      <c r="AE154" s="13"/>
      <c r="AT154" s="236" t="s">
        <v>179</v>
      </c>
      <c r="AU154" s="236" t="s">
        <v>86</v>
      </c>
      <c r="AV154" s="13" t="s">
        <v>86</v>
      </c>
      <c r="AW154" s="13" t="s">
        <v>38</v>
      </c>
      <c r="AX154" s="13" t="s">
        <v>76</v>
      </c>
      <c r="AY154" s="236" t="s">
        <v>164</v>
      </c>
    </row>
    <row r="155" s="13" customFormat="1">
      <c r="A155" s="13"/>
      <c r="B155" s="225"/>
      <c r="C155" s="226"/>
      <c r="D155" s="227" t="s">
        <v>179</v>
      </c>
      <c r="E155" s="228" t="s">
        <v>32</v>
      </c>
      <c r="F155" s="229" t="s">
        <v>1394</v>
      </c>
      <c r="G155" s="226"/>
      <c r="H155" s="230">
        <v>-0.216</v>
      </c>
      <c r="I155" s="231"/>
      <c r="J155" s="226"/>
      <c r="K155" s="226"/>
      <c r="L155" s="232"/>
      <c r="M155" s="233"/>
      <c r="N155" s="234"/>
      <c r="O155" s="234"/>
      <c r="P155" s="234"/>
      <c r="Q155" s="234"/>
      <c r="R155" s="234"/>
      <c r="S155" s="234"/>
      <c r="T155" s="235"/>
      <c r="U155" s="13"/>
      <c r="V155" s="13"/>
      <c r="W155" s="13"/>
      <c r="X155" s="13"/>
      <c r="Y155" s="13"/>
      <c r="Z155" s="13"/>
      <c r="AA155" s="13"/>
      <c r="AB155" s="13"/>
      <c r="AC155" s="13"/>
      <c r="AD155" s="13"/>
      <c r="AE155" s="13"/>
      <c r="AT155" s="236" t="s">
        <v>179</v>
      </c>
      <c r="AU155" s="236" t="s">
        <v>86</v>
      </c>
      <c r="AV155" s="13" t="s">
        <v>86</v>
      </c>
      <c r="AW155" s="13" t="s">
        <v>38</v>
      </c>
      <c r="AX155" s="13" t="s">
        <v>76</v>
      </c>
      <c r="AY155" s="236" t="s">
        <v>164</v>
      </c>
    </row>
    <row r="156" s="13" customFormat="1">
      <c r="A156" s="13"/>
      <c r="B156" s="225"/>
      <c r="C156" s="226"/>
      <c r="D156" s="227" t="s">
        <v>179</v>
      </c>
      <c r="E156" s="228" t="s">
        <v>32</v>
      </c>
      <c r="F156" s="229" t="s">
        <v>1395</v>
      </c>
      <c r="G156" s="226"/>
      <c r="H156" s="230">
        <v>-0.70199999999999996</v>
      </c>
      <c r="I156" s="231"/>
      <c r="J156" s="226"/>
      <c r="K156" s="226"/>
      <c r="L156" s="232"/>
      <c r="M156" s="233"/>
      <c r="N156" s="234"/>
      <c r="O156" s="234"/>
      <c r="P156" s="234"/>
      <c r="Q156" s="234"/>
      <c r="R156" s="234"/>
      <c r="S156" s="234"/>
      <c r="T156" s="235"/>
      <c r="U156" s="13"/>
      <c r="V156" s="13"/>
      <c r="W156" s="13"/>
      <c r="X156" s="13"/>
      <c r="Y156" s="13"/>
      <c r="Z156" s="13"/>
      <c r="AA156" s="13"/>
      <c r="AB156" s="13"/>
      <c r="AC156" s="13"/>
      <c r="AD156" s="13"/>
      <c r="AE156" s="13"/>
      <c r="AT156" s="236" t="s">
        <v>179</v>
      </c>
      <c r="AU156" s="236" t="s">
        <v>86</v>
      </c>
      <c r="AV156" s="13" t="s">
        <v>86</v>
      </c>
      <c r="AW156" s="13" t="s">
        <v>38</v>
      </c>
      <c r="AX156" s="13" t="s">
        <v>76</v>
      </c>
      <c r="AY156" s="236" t="s">
        <v>164</v>
      </c>
    </row>
    <row r="157" s="14" customFormat="1">
      <c r="A157" s="14"/>
      <c r="B157" s="237"/>
      <c r="C157" s="238"/>
      <c r="D157" s="227" t="s">
        <v>179</v>
      </c>
      <c r="E157" s="239" t="s">
        <v>32</v>
      </c>
      <c r="F157" s="240" t="s">
        <v>181</v>
      </c>
      <c r="G157" s="238"/>
      <c r="H157" s="241">
        <v>6.0479999999999992</v>
      </c>
      <c r="I157" s="242"/>
      <c r="J157" s="238"/>
      <c r="K157" s="238"/>
      <c r="L157" s="243"/>
      <c r="M157" s="244"/>
      <c r="N157" s="245"/>
      <c r="O157" s="245"/>
      <c r="P157" s="245"/>
      <c r="Q157" s="245"/>
      <c r="R157" s="245"/>
      <c r="S157" s="245"/>
      <c r="T157" s="246"/>
      <c r="U157" s="14"/>
      <c r="V157" s="14"/>
      <c r="W157" s="14"/>
      <c r="X157" s="14"/>
      <c r="Y157" s="14"/>
      <c r="Z157" s="14"/>
      <c r="AA157" s="14"/>
      <c r="AB157" s="14"/>
      <c r="AC157" s="14"/>
      <c r="AD157" s="14"/>
      <c r="AE157" s="14"/>
      <c r="AT157" s="247" t="s">
        <v>179</v>
      </c>
      <c r="AU157" s="247" t="s">
        <v>86</v>
      </c>
      <c r="AV157" s="14" t="s">
        <v>171</v>
      </c>
      <c r="AW157" s="14" t="s">
        <v>38</v>
      </c>
      <c r="AX157" s="14" t="s">
        <v>84</v>
      </c>
      <c r="AY157" s="247" t="s">
        <v>164</v>
      </c>
    </row>
    <row r="158" s="2" customFormat="1" ht="48" customHeight="1">
      <c r="A158" s="41"/>
      <c r="B158" s="42"/>
      <c r="C158" s="207" t="s">
        <v>252</v>
      </c>
      <c r="D158" s="207" t="s">
        <v>166</v>
      </c>
      <c r="E158" s="208" t="s">
        <v>1399</v>
      </c>
      <c r="F158" s="209" t="s">
        <v>1400</v>
      </c>
      <c r="G158" s="210" t="s">
        <v>185</v>
      </c>
      <c r="H158" s="211">
        <v>6.048</v>
      </c>
      <c r="I158" s="212"/>
      <c r="J158" s="213">
        <f>ROUND(I158*H158,2)</f>
        <v>0</v>
      </c>
      <c r="K158" s="209" t="s">
        <v>170</v>
      </c>
      <c r="L158" s="47"/>
      <c r="M158" s="214" t="s">
        <v>32</v>
      </c>
      <c r="N158" s="215" t="s">
        <v>47</v>
      </c>
      <c r="O158" s="87"/>
      <c r="P158" s="216">
        <f>O158*H158</f>
        <v>0</v>
      </c>
      <c r="Q158" s="216">
        <v>0</v>
      </c>
      <c r="R158" s="216">
        <f>Q158*H158</f>
        <v>0</v>
      </c>
      <c r="S158" s="216">
        <v>0</v>
      </c>
      <c r="T158" s="217">
        <f>S158*H158</f>
        <v>0</v>
      </c>
      <c r="U158" s="41"/>
      <c r="V158" s="41"/>
      <c r="W158" s="41"/>
      <c r="X158" s="41"/>
      <c r="Y158" s="41"/>
      <c r="Z158" s="41"/>
      <c r="AA158" s="41"/>
      <c r="AB158" s="41"/>
      <c r="AC158" s="41"/>
      <c r="AD158" s="41"/>
      <c r="AE158" s="41"/>
      <c r="AR158" s="218" t="s">
        <v>171</v>
      </c>
      <c r="AT158" s="218" t="s">
        <v>166</v>
      </c>
      <c r="AU158" s="218" t="s">
        <v>86</v>
      </c>
      <c r="AY158" s="19" t="s">
        <v>164</v>
      </c>
      <c r="BE158" s="219">
        <f>IF(N158="základní",J158,0)</f>
        <v>0</v>
      </c>
      <c r="BF158" s="219">
        <f>IF(N158="snížená",J158,0)</f>
        <v>0</v>
      </c>
      <c r="BG158" s="219">
        <f>IF(N158="zákl. přenesená",J158,0)</f>
        <v>0</v>
      </c>
      <c r="BH158" s="219">
        <f>IF(N158="sníž. přenesená",J158,0)</f>
        <v>0</v>
      </c>
      <c r="BI158" s="219">
        <f>IF(N158="nulová",J158,0)</f>
        <v>0</v>
      </c>
      <c r="BJ158" s="19" t="s">
        <v>84</v>
      </c>
      <c r="BK158" s="219">
        <f>ROUND(I158*H158,2)</f>
        <v>0</v>
      </c>
      <c r="BL158" s="19" t="s">
        <v>171</v>
      </c>
      <c r="BM158" s="218" t="s">
        <v>338</v>
      </c>
    </row>
    <row r="159" s="2" customFormat="1">
      <c r="A159" s="41"/>
      <c r="B159" s="42"/>
      <c r="C159" s="43"/>
      <c r="D159" s="220" t="s">
        <v>173</v>
      </c>
      <c r="E159" s="43"/>
      <c r="F159" s="221" t="s">
        <v>1401</v>
      </c>
      <c r="G159" s="43"/>
      <c r="H159" s="43"/>
      <c r="I159" s="222"/>
      <c r="J159" s="43"/>
      <c r="K159" s="43"/>
      <c r="L159" s="47"/>
      <c r="M159" s="223"/>
      <c r="N159" s="224"/>
      <c r="O159" s="87"/>
      <c r="P159" s="87"/>
      <c r="Q159" s="87"/>
      <c r="R159" s="87"/>
      <c r="S159" s="87"/>
      <c r="T159" s="88"/>
      <c r="U159" s="41"/>
      <c r="V159" s="41"/>
      <c r="W159" s="41"/>
      <c r="X159" s="41"/>
      <c r="Y159" s="41"/>
      <c r="Z159" s="41"/>
      <c r="AA159" s="41"/>
      <c r="AB159" s="41"/>
      <c r="AC159" s="41"/>
      <c r="AD159" s="41"/>
      <c r="AE159" s="41"/>
      <c r="AT159" s="19" t="s">
        <v>173</v>
      </c>
      <c r="AU159" s="19" t="s">
        <v>86</v>
      </c>
    </row>
    <row r="160" s="13" customFormat="1">
      <c r="A160" s="13"/>
      <c r="B160" s="225"/>
      <c r="C160" s="226"/>
      <c r="D160" s="227" t="s">
        <v>179</v>
      </c>
      <c r="E160" s="228" t="s">
        <v>32</v>
      </c>
      <c r="F160" s="229" t="s">
        <v>1362</v>
      </c>
      <c r="G160" s="226"/>
      <c r="H160" s="230">
        <v>0.216</v>
      </c>
      <c r="I160" s="231"/>
      <c r="J160" s="226"/>
      <c r="K160" s="226"/>
      <c r="L160" s="232"/>
      <c r="M160" s="233"/>
      <c r="N160" s="234"/>
      <c r="O160" s="234"/>
      <c r="P160" s="234"/>
      <c r="Q160" s="234"/>
      <c r="R160" s="234"/>
      <c r="S160" s="234"/>
      <c r="T160" s="235"/>
      <c r="U160" s="13"/>
      <c r="V160" s="13"/>
      <c r="W160" s="13"/>
      <c r="X160" s="13"/>
      <c r="Y160" s="13"/>
      <c r="Z160" s="13"/>
      <c r="AA160" s="13"/>
      <c r="AB160" s="13"/>
      <c r="AC160" s="13"/>
      <c r="AD160" s="13"/>
      <c r="AE160" s="13"/>
      <c r="AT160" s="236" t="s">
        <v>179</v>
      </c>
      <c r="AU160" s="236" t="s">
        <v>86</v>
      </c>
      <c r="AV160" s="13" t="s">
        <v>86</v>
      </c>
      <c r="AW160" s="13" t="s">
        <v>38</v>
      </c>
      <c r="AX160" s="13" t="s">
        <v>76</v>
      </c>
      <c r="AY160" s="236" t="s">
        <v>164</v>
      </c>
    </row>
    <row r="161" s="13" customFormat="1">
      <c r="A161" s="13"/>
      <c r="B161" s="225"/>
      <c r="C161" s="226"/>
      <c r="D161" s="227" t="s">
        <v>179</v>
      </c>
      <c r="E161" s="228" t="s">
        <v>32</v>
      </c>
      <c r="F161" s="229" t="s">
        <v>1366</v>
      </c>
      <c r="G161" s="226"/>
      <c r="H161" s="230">
        <v>0.70199999999999996</v>
      </c>
      <c r="I161" s="231"/>
      <c r="J161" s="226"/>
      <c r="K161" s="226"/>
      <c r="L161" s="232"/>
      <c r="M161" s="233"/>
      <c r="N161" s="234"/>
      <c r="O161" s="234"/>
      <c r="P161" s="234"/>
      <c r="Q161" s="234"/>
      <c r="R161" s="234"/>
      <c r="S161" s="234"/>
      <c r="T161" s="235"/>
      <c r="U161" s="13"/>
      <c r="V161" s="13"/>
      <c r="W161" s="13"/>
      <c r="X161" s="13"/>
      <c r="Y161" s="13"/>
      <c r="Z161" s="13"/>
      <c r="AA161" s="13"/>
      <c r="AB161" s="13"/>
      <c r="AC161" s="13"/>
      <c r="AD161" s="13"/>
      <c r="AE161" s="13"/>
      <c r="AT161" s="236" t="s">
        <v>179</v>
      </c>
      <c r="AU161" s="236" t="s">
        <v>86</v>
      </c>
      <c r="AV161" s="13" t="s">
        <v>86</v>
      </c>
      <c r="AW161" s="13" t="s">
        <v>38</v>
      </c>
      <c r="AX161" s="13" t="s">
        <v>76</v>
      </c>
      <c r="AY161" s="236" t="s">
        <v>164</v>
      </c>
    </row>
    <row r="162" s="13" customFormat="1">
      <c r="A162" s="13"/>
      <c r="B162" s="225"/>
      <c r="C162" s="226"/>
      <c r="D162" s="227" t="s">
        <v>179</v>
      </c>
      <c r="E162" s="228" t="s">
        <v>32</v>
      </c>
      <c r="F162" s="229" t="s">
        <v>1370</v>
      </c>
      <c r="G162" s="226"/>
      <c r="H162" s="230">
        <v>3.2480000000000002</v>
      </c>
      <c r="I162" s="231"/>
      <c r="J162" s="226"/>
      <c r="K162" s="226"/>
      <c r="L162" s="232"/>
      <c r="M162" s="233"/>
      <c r="N162" s="234"/>
      <c r="O162" s="234"/>
      <c r="P162" s="234"/>
      <c r="Q162" s="234"/>
      <c r="R162" s="234"/>
      <c r="S162" s="234"/>
      <c r="T162" s="235"/>
      <c r="U162" s="13"/>
      <c r="V162" s="13"/>
      <c r="W162" s="13"/>
      <c r="X162" s="13"/>
      <c r="Y162" s="13"/>
      <c r="Z162" s="13"/>
      <c r="AA162" s="13"/>
      <c r="AB162" s="13"/>
      <c r="AC162" s="13"/>
      <c r="AD162" s="13"/>
      <c r="AE162" s="13"/>
      <c r="AT162" s="236" t="s">
        <v>179</v>
      </c>
      <c r="AU162" s="236" t="s">
        <v>86</v>
      </c>
      <c r="AV162" s="13" t="s">
        <v>86</v>
      </c>
      <c r="AW162" s="13" t="s">
        <v>38</v>
      </c>
      <c r="AX162" s="13" t="s">
        <v>76</v>
      </c>
      <c r="AY162" s="236" t="s">
        <v>164</v>
      </c>
    </row>
    <row r="163" s="13" customFormat="1">
      <c r="A163" s="13"/>
      <c r="B163" s="225"/>
      <c r="C163" s="226"/>
      <c r="D163" s="227" t="s">
        <v>179</v>
      </c>
      <c r="E163" s="228" t="s">
        <v>32</v>
      </c>
      <c r="F163" s="229" t="s">
        <v>1374</v>
      </c>
      <c r="G163" s="226"/>
      <c r="H163" s="230">
        <v>7.0839999999999996</v>
      </c>
      <c r="I163" s="231"/>
      <c r="J163" s="226"/>
      <c r="K163" s="226"/>
      <c r="L163" s="232"/>
      <c r="M163" s="233"/>
      <c r="N163" s="234"/>
      <c r="O163" s="234"/>
      <c r="P163" s="234"/>
      <c r="Q163" s="234"/>
      <c r="R163" s="234"/>
      <c r="S163" s="234"/>
      <c r="T163" s="235"/>
      <c r="U163" s="13"/>
      <c r="V163" s="13"/>
      <c r="W163" s="13"/>
      <c r="X163" s="13"/>
      <c r="Y163" s="13"/>
      <c r="Z163" s="13"/>
      <c r="AA163" s="13"/>
      <c r="AB163" s="13"/>
      <c r="AC163" s="13"/>
      <c r="AD163" s="13"/>
      <c r="AE163" s="13"/>
      <c r="AT163" s="236" t="s">
        <v>179</v>
      </c>
      <c r="AU163" s="236" t="s">
        <v>86</v>
      </c>
      <c r="AV163" s="13" t="s">
        <v>86</v>
      </c>
      <c r="AW163" s="13" t="s">
        <v>38</v>
      </c>
      <c r="AX163" s="13" t="s">
        <v>76</v>
      </c>
      <c r="AY163" s="236" t="s">
        <v>164</v>
      </c>
    </row>
    <row r="164" s="13" customFormat="1">
      <c r="A164" s="13"/>
      <c r="B164" s="225"/>
      <c r="C164" s="226"/>
      <c r="D164" s="227" t="s">
        <v>179</v>
      </c>
      <c r="E164" s="228" t="s">
        <v>32</v>
      </c>
      <c r="F164" s="229" t="s">
        <v>1392</v>
      </c>
      <c r="G164" s="226"/>
      <c r="H164" s="230">
        <v>-1.9319999999999999</v>
      </c>
      <c r="I164" s="231"/>
      <c r="J164" s="226"/>
      <c r="K164" s="226"/>
      <c r="L164" s="232"/>
      <c r="M164" s="233"/>
      <c r="N164" s="234"/>
      <c r="O164" s="234"/>
      <c r="P164" s="234"/>
      <c r="Q164" s="234"/>
      <c r="R164" s="234"/>
      <c r="S164" s="234"/>
      <c r="T164" s="235"/>
      <c r="U164" s="13"/>
      <c r="V164" s="13"/>
      <c r="W164" s="13"/>
      <c r="X164" s="13"/>
      <c r="Y164" s="13"/>
      <c r="Z164" s="13"/>
      <c r="AA164" s="13"/>
      <c r="AB164" s="13"/>
      <c r="AC164" s="13"/>
      <c r="AD164" s="13"/>
      <c r="AE164" s="13"/>
      <c r="AT164" s="236" t="s">
        <v>179</v>
      </c>
      <c r="AU164" s="236" t="s">
        <v>86</v>
      </c>
      <c r="AV164" s="13" t="s">
        <v>86</v>
      </c>
      <c r="AW164" s="13" t="s">
        <v>38</v>
      </c>
      <c r="AX164" s="13" t="s">
        <v>76</v>
      </c>
      <c r="AY164" s="236" t="s">
        <v>164</v>
      </c>
    </row>
    <row r="165" s="13" customFormat="1">
      <c r="A165" s="13"/>
      <c r="B165" s="225"/>
      <c r="C165" s="226"/>
      <c r="D165" s="227" t="s">
        <v>179</v>
      </c>
      <c r="E165" s="228" t="s">
        <v>32</v>
      </c>
      <c r="F165" s="229" t="s">
        <v>1393</v>
      </c>
      <c r="G165" s="226"/>
      <c r="H165" s="230">
        <v>-2.3519999999999999</v>
      </c>
      <c r="I165" s="231"/>
      <c r="J165" s="226"/>
      <c r="K165" s="226"/>
      <c r="L165" s="232"/>
      <c r="M165" s="233"/>
      <c r="N165" s="234"/>
      <c r="O165" s="234"/>
      <c r="P165" s="234"/>
      <c r="Q165" s="234"/>
      <c r="R165" s="234"/>
      <c r="S165" s="234"/>
      <c r="T165" s="235"/>
      <c r="U165" s="13"/>
      <c r="V165" s="13"/>
      <c r="W165" s="13"/>
      <c r="X165" s="13"/>
      <c r="Y165" s="13"/>
      <c r="Z165" s="13"/>
      <c r="AA165" s="13"/>
      <c r="AB165" s="13"/>
      <c r="AC165" s="13"/>
      <c r="AD165" s="13"/>
      <c r="AE165" s="13"/>
      <c r="AT165" s="236" t="s">
        <v>179</v>
      </c>
      <c r="AU165" s="236" t="s">
        <v>86</v>
      </c>
      <c r="AV165" s="13" t="s">
        <v>86</v>
      </c>
      <c r="AW165" s="13" t="s">
        <v>38</v>
      </c>
      <c r="AX165" s="13" t="s">
        <v>76</v>
      </c>
      <c r="AY165" s="236" t="s">
        <v>164</v>
      </c>
    </row>
    <row r="166" s="13" customFormat="1">
      <c r="A166" s="13"/>
      <c r="B166" s="225"/>
      <c r="C166" s="226"/>
      <c r="D166" s="227" t="s">
        <v>179</v>
      </c>
      <c r="E166" s="228" t="s">
        <v>32</v>
      </c>
      <c r="F166" s="229" t="s">
        <v>1394</v>
      </c>
      <c r="G166" s="226"/>
      <c r="H166" s="230">
        <v>-0.216</v>
      </c>
      <c r="I166" s="231"/>
      <c r="J166" s="226"/>
      <c r="K166" s="226"/>
      <c r="L166" s="232"/>
      <c r="M166" s="233"/>
      <c r="N166" s="234"/>
      <c r="O166" s="234"/>
      <c r="P166" s="234"/>
      <c r="Q166" s="234"/>
      <c r="R166" s="234"/>
      <c r="S166" s="234"/>
      <c r="T166" s="235"/>
      <c r="U166" s="13"/>
      <c r="V166" s="13"/>
      <c r="W166" s="13"/>
      <c r="X166" s="13"/>
      <c r="Y166" s="13"/>
      <c r="Z166" s="13"/>
      <c r="AA166" s="13"/>
      <c r="AB166" s="13"/>
      <c r="AC166" s="13"/>
      <c r="AD166" s="13"/>
      <c r="AE166" s="13"/>
      <c r="AT166" s="236" t="s">
        <v>179</v>
      </c>
      <c r="AU166" s="236" t="s">
        <v>86</v>
      </c>
      <c r="AV166" s="13" t="s">
        <v>86</v>
      </c>
      <c r="AW166" s="13" t="s">
        <v>38</v>
      </c>
      <c r="AX166" s="13" t="s">
        <v>76</v>
      </c>
      <c r="AY166" s="236" t="s">
        <v>164</v>
      </c>
    </row>
    <row r="167" s="13" customFormat="1">
      <c r="A167" s="13"/>
      <c r="B167" s="225"/>
      <c r="C167" s="226"/>
      <c r="D167" s="227" t="s">
        <v>179</v>
      </c>
      <c r="E167" s="228" t="s">
        <v>32</v>
      </c>
      <c r="F167" s="229" t="s">
        <v>1395</v>
      </c>
      <c r="G167" s="226"/>
      <c r="H167" s="230">
        <v>-0.70199999999999996</v>
      </c>
      <c r="I167" s="231"/>
      <c r="J167" s="226"/>
      <c r="K167" s="226"/>
      <c r="L167" s="232"/>
      <c r="M167" s="233"/>
      <c r="N167" s="234"/>
      <c r="O167" s="234"/>
      <c r="P167" s="234"/>
      <c r="Q167" s="234"/>
      <c r="R167" s="234"/>
      <c r="S167" s="234"/>
      <c r="T167" s="235"/>
      <c r="U167" s="13"/>
      <c r="V167" s="13"/>
      <c r="W167" s="13"/>
      <c r="X167" s="13"/>
      <c r="Y167" s="13"/>
      <c r="Z167" s="13"/>
      <c r="AA167" s="13"/>
      <c r="AB167" s="13"/>
      <c r="AC167" s="13"/>
      <c r="AD167" s="13"/>
      <c r="AE167" s="13"/>
      <c r="AT167" s="236" t="s">
        <v>179</v>
      </c>
      <c r="AU167" s="236" t="s">
        <v>86</v>
      </c>
      <c r="AV167" s="13" t="s">
        <v>86</v>
      </c>
      <c r="AW167" s="13" t="s">
        <v>38</v>
      </c>
      <c r="AX167" s="13" t="s">
        <v>76</v>
      </c>
      <c r="AY167" s="236" t="s">
        <v>164</v>
      </c>
    </row>
    <row r="168" s="14" customFormat="1">
      <c r="A168" s="14"/>
      <c r="B168" s="237"/>
      <c r="C168" s="238"/>
      <c r="D168" s="227" t="s">
        <v>179</v>
      </c>
      <c r="E168" s="239" t="s">
        <v>32</v>
      </c>
      <c r="F168" s="240" t="s">
        <v>181</v>
      </c>
      <c r="G168" s="238"/>
      <c r="H168" s="241">
        <v>6.0479999999999992</v>
      </c>
      <c r="I168" s="242"/>
      <c r="J168" s="238"/>
      <c r="K168" s="238"/>
      <c r="L168" s="243"/>
      <c r="M168" s="244"/>
      <c r="N168" s="245"/>
      <c r="O168" s="245"/>
      <c r="P168" s="245"/>
      <c r="Q168" s="245"/>
      <c r="R168" s="245"/>
      <c r="S168" s="245"/>
      <c r="T168" s="246"/>
      <c r="U168" s="14"/>
      <c r="V168" s="14"/>
      <c r="W168" s="14"/>
      <c r="X168" s="14"/>
      <c r="Y168" s="14"/>
      <c r="Z168" s="14"/>
      <c r="AA168" s="14"/>
      <c r="AB168" s="14"/>
      <c r="AC168" s="14"/>
      <c r="AD168" s="14"/>
      <c r="AE168" s="14"/>
      <c r="AT168" s="247" t="s">
        <v>179</v>
      </c>
      <c r="AU168" s="247" t="s">
        <v>86</v>
      </c>
      <c r="AV168" s="14" t="s">
        <v>171</v>
      </c>
      <c r="AW168" s="14" t="s">
        <v>38</v>
      </c>
      <c r="AX168" s="14" t="s">
        <v>84</v>
      </c>
      <c r="AY168" s="247" t="s">
        <v>164</v>
      </c>
    </row>
    <row r="169" s="2" customFormat="1" ht="48" customHeight="1">
      <c r="A169" s="41"/>
      <c r="B169" s="42"/>
      <c r="C169" s="207" t="s">
        <v>258</v>
      </c>
      <c r="D169" s="207" t="s">
        <v>166</v>
      </c>
      <c r="E169" s="208" t="s">
        <v>1402</v>
      </c>
      <c r="F169" s="209" t="s">
        <v>1403</v>
      </c>
      <c r="G169" s="210" t="s">
        <v>221</v>
      </c>
      <c r="H169" s="211">
        <v>11.491</v>
      </c>
      <c r="I169" s="212"/>
      <c r="J169" s="213">
        <f>ROUND(I169*H169,2)</f>
        <v>0</v>
      </c>
      <c r="K169" s="209" t="s">
        <v>170</v>
      </c>
      <c r="L169" s="47"/>
      <c r="M169" s="214" t="s">
        <v>32</v>
      </c>
      <c r="N169" s="215" t="s">
        <v>47</v>
      </c>
      <c r="O169" s="87"/>
      <c r="P169" s="216">
        <f>O169*H169</f>
        <v>0</v>
      </c>
      <c r="Q169" s="216">
        <v>0</v>
      </c>
      <c r="R169" s="216">
        <f>Q169*H169</f>
        <v>0</v>
      </c>
      <c r="S169" s="216">
        <v>0</v>
      </c>
      <c r="T169" s="217">
        <f>S169*H169</f>
        <v>0</v>
      </c>
      <c r="U169" s="41"/>
      <c r="V169" s="41"/>
      <c r="W169" s="41"/>
      <c r="X169" s="41"/>
      <c r="Y169" s="41"/>
      <c r="Z169" s="41"/>
      <c r="AA169" s="41"/>
      <c r="AB169" s="41"/>
      <c r="AC169" s="41"/>
      <c r="AD169" s="41"/>
      <c r="AE169" s="41"/>
      <c r="AR169" s="218" t="s">
        <v>171</v>
      </c>
      <c r="AT169" s="218" t="s">
        <v>166</v>
      </c>
      <c r="AU169" s="218" t="s">
        <v>86</v>
      </c>
      <c r="AY169" s="19" t="s">
        <v>164</v>
      </c>
      <c r="BE169" s="219">
        <f>IF(N169="základní",J169,0)</f>
        <v>0</v>
      </c>
      <c r="BF169" s="219">
        <f>IF(N169="snížená",J169,0)</f>
        <v>0</v>
      </c>
      <c r="BG169" s="219">
        <f>IF(N169="zákl. přenesená",J169,0)</f>
        <v>0</v>
      </c>
      <c r="BH169" s="219">
        <f>IF(N169="sníž. přenesená",J169,0)</f>
        <v>0</v>
      </c>
      <c r="BI169" s="219">
        <f>IF(N169="nulová",J169,0)</f>
        <v>0</v>
      </c>
      <c r="BJ169" s="19" t="s">
        <v>84</v>
      </c>
      <c r="BK169" s="219">
        <f>ROUND(I169*H169,2)</f>
        <v>0</v>
      </c>
      <c r="BL169" s="19" t="s">
        <v>171</v>
      </c>
      <c r="BM169" s="218" t="s">
        <v>350</v>
      </c>
    </row>
    <row r="170" s="2" customFormat="1">
      <c r="A170" s="41"/>
      <c r="B170" s="42"/>
      <c r="C170" s="43"/>
      <c r="D170" s="220" t="s">
        <v>173</v>
      </c>
      <c r="E170" s="43"/>
      <c r="F170" s="221" t="s">
        <v>1404</v>
      </c>
      <c r="G170" s="43"/>
      <c r="H170" s="43"/>
      <c r="I170" s="222"/>
      <c r="J170" s="43"/>
      <c r="K170" s="43"/>
      <c r="L170" s="47"/>
      <c r="M170" s="223"/>
      <c r="N170" s="224"/>
      <c r="O170" s="87"/>
      <c r="P170" s="87"/>
      <c r="Q170" s="87"/>
      <c r="R170" s="87"/>
      <c r="S170" s="87"/>
      <c r="T170" s="88"/>
      <c r="U170" s="41"/>
      <c r="V170" s="41"/>
      <c r="W170" s="41"/>
      <c r="X170" s="41"/>
      <c r="Y170" s="41"/>
      <c r="Z170" s="41"/>
      <c r="AA170" s="41"/>
      <c r="AB170" s="41"/>
      <c r="AC170" s="41"/>
      <c r="AD170" s="41"/>
      <c r="AE170" s="41"/>
      <c r="AT170" s="19" t="s">
        <v>173</v>
      </c>
      <c r="AU170" s="19" t="s">
        <v>86</v>
      </c>
    </row>
    <row r="171" s="13" customFormat="1">
      <c r="A171" s="13"/>
      <c r="B171" s="225"/>
      <c r="C171" s="226"/>
      <c r="D171" s="227" t="s">
        <v>179</v>
      </c>
      <c r="E171" s="228" t="s">
        <v>32</v>
      </c>
      <c r="F171" s="229" t="s">
        <v>1362</v>
      </c>
      <c r="G171" s="226"/>
      <c r="H171" s="230">
        <v>0.216</v>
      </c>
      <c r="I171" s="231"/>
      <c r="J171" s="226"/>
      <c r="K171" s="226"/>
      <c r="L171" s="232"/>
      <c r="M171" s="233"/>
      <c r="N171" s="234"/>
      <c r="O171" s="234"/>
      <c r="P171" s="234"/>
      <c r="Q171" s="234"/>
      <c r="R171" s="234"/>
      <c r="S171" s="234"/>
      <c r="T171" s="235"/>
      <c r="U171" s="13"/>
      <c r="V171" s="13"/>
      <c r="W171" s="13"/>
      <c r="X171" s="13"/>
      <c r="Y171" s="13"/>
      <c r="Z171" s="13"/>
      <c r="AA171" s="13"/>
      <c r="AB171" s="13"/>
      <c r="AC171" s="13"/>
      <c r="AD171" s="13"/>
      <c r="AE171" s="13"/>
      <c r="AT171" s="236" t="s">
        <v>179</v>
      </c>
      <c r="AU171" s="236" t="s">
        <v>86</v>
      </c>
      <c r="AV171" s="13" t="s">
        <v>86</v>
      </c>
      <c r="AW171" s="13" t="s">
        <v>38</v>
      </c>
      <c r="AX171" s="13" t="s">
        <v>76</v>
      </c>
      <c r="AY171" s="236" t="s">
        <v>164</v>
      </c>
    </row>
    <row r="172" s="13" customFormat="1">
      <c r="A172" s="13"/>
      <c r="B172" s="225"/>
      <c r="C172" s="226"/>
      <c r="D172" s="227" t="s">
        <v>179</v>
      </c>
      <c r="E172" s="228" t="s">
        <v>32</v>
      </c>
      <c r="F172" s="229" t="s">
        <v>1366</v>
      </c>
      <c r="G172" s="226"/>
      <c r="H172" s="230">
        <v>0.70199999999999996</v>
      </c>
      <c r="I172" s="231"/>
      <c r="J172" s="226"/>
      <c r="K172" s="226"/>
      <c r="L172" s="232"/>
      <c r="M172" s="233"/>
      <c r="N172" s="234"/>
      <c r="O172" s="234"/>
      <c r="P172" s="234"/>
      <c r="Q172" s="234"/>
      <c r="R172" s="234"/>
      <c r="S172" s="234"/>
      <c r="T172" s="235"/>
      <c r="U172" s="13"/>
      <c r="V172" s="13"/>
      <c r="W172" s="13"/>
      <c r="X172" s="13"/>
      <c r="Y172" s="13"/>
      <c r="Z172" s="13"/>
      <c r="AA172" s="13"/>
      <c r="AB172" s="13"/>
      <c r="AC172" s="13"/>
      <c r="AD172" s="13"/>
      <c r="AE172" s="13"/>
      <c r="AT172" s="236" t="s">
        <v>179</v>
      </c>
      <c r="AU172" s="236" t="s">
        <v>86</v>
      </c>
      <c r="AV172" s="13" t="s">
        <v>86</v>
      </c>
      <c r="AW172" s="13" t="s">
        <v>38</v>
      </c>
      <c r="AX172" s="13" t="s">
        <v>76</v>
      </c>
      <c r="AY172" s="236" t="s">
        <v>164</v>
      </c>
    </row>
    <row r="173" s="13" customFormat="1">
      <c r="A173" s="13"/>
      <c r="B173" s="225"/>
      <c r="C173" s="226"/>
      <c r="D173" s="227" t="s">
        <v>179</v>
      </c>
      <c r="E173" s="228" t="s">
        <v>32</v>
      </c>
      <c r="F173" s="229" t="s">
        <v>1370</v>
      </c>
      <c r="G173" s="226"/>
      <c r="H173" s="230">
        <v>3.2480000000000002</v>
      </c>
      <c r="I173" s="231"/>
      <c r="J173" s="226"/>
      <c r="K173" s="226"/>
      <c r="L173" s="232"/>
      <c r="M173" s="233"/>
      <c r="N173" s="234"/>
      <c r="O173" s="234"/>
      <c r="P173" s="234"/>
      <c r="Q173" s="234"/>
      <c r="R173" s="234"/>
      <c r="S173" s="234"/>
      <c r="T173" s="235"/>
      <c r="U173" s="13"/>
      <c r="V173" s="13"/>
      <c r="W173" s="13"/>
      <c r="X173" s="13"/>
      <c r="Y173" s="13"/>
      <c r="Z173" s="13"/>
      <c r="AA173" s="13"/>
      <c r="AB173" s="13"/>
      <c r="AC173" s="13"/>
      <c r="AD173" s="13"/>
      <c r="AE173" s="13"/>
      <c r="AT173" s="236" t="s">
        <v>179</v>
      </c>
      <c r="AU173" s="236" t="s">
        <v>86</v>
      </c>
      <c r="AV173" s="13" t="s">
        <v>86</v>
      </c>
      <c r="AW173" s="13" t="s">
        <v>38</v>
      </c>
      <c r="AX173" s="13" t="s">
        <v>76</v>
      </c>
      <c r="AY173" s="236" t="s">
        <v>164</v>
      </c>
    </row>
    <row r="174" s="13" customFormat="1">
      <c r="A174" s="13"/>
      <c r="B174" s="225"/>
      <c r="C174" s="226"/>
      <c r="D174" s="227" t="s">
        <v>179</v>
      </c>
      <c r="E174" s="228" t="s">
        <v>32</v>
      </c>
      <c r="F174" s="229" t="s">
        <v>1374</v>
      </c>
      <c r="G174" s="226"/>
      <c r="H174" s="230">
        <v>7.0839999999999996</v>
      </c>
      <c r="I174" s="231"/>
      <c r="J174" s="226"/>
      <c r="K174" s="226"/>
      <c r="L174" s="232"/>
      <c r="M174" s="233"/>
      <c r="N174" s="234"/>
      <c r="O174" s="234"/>
      <c r="P174" s="234"/>
      <c r="Q174" s="234"/>
      <c r="R174" s="234"/>
      <c r="S174" s="234"/>
      <c r="T174" s="235"/>
      <c r="U174" s="13"/>
      <c r="V174" s="13"/>
      <c r="W174" s="13"/>
      <c r="X174" s="13"/>
      <c r="Y174" s="13"/>
      <c r="Z174" s="13"/>
      <c r="AA174" s="13"/>
      <c r="AB174" s="13"/>
      <c r="AC174" s="13"/>
      <c r="AD174" s="13"/>
      <c r="AE174" s="13"/>
      <c r="AT174" s="236" t="s">
        <v>179</v>
      </c>
      <c r="AU174" s="236" t="s">
        <v>86</v>
      </c>
      <c r="AV174" s="13" t="s">
        <v>86</v>
      </c>
      <c r="AW174" s="13" t="s">
        <v>38</v>
      </c>
      <c r="AX174" s="13" t="s">
        <v>76</v>
      </c>
      <c r="AY174" s="236" t="s">
        <v>164</v>
      </c>
    </row>
    <row r="175" s="13" customFormat="1">
      <c r="A175" s="13"/>
      <c r="B175" s="225"/>
      <c r="C175" s="226"/>
      <c r="D175" s="227" t="s">
        <v>179</v>
      </c>
      <c r="E175" s="228" t="s">
        <v>32</v>
      </c>
      <c r="F175" s="229" t="s">
        <v>1392</v>
      </c>
      <c r="G175" s="226"/>
      <c r="H175" s="230">
        <v>-1.9319999999999999</v>
      </c>
      <c r="I175" s="231"/>
      <c r="J175" s="226"/>
      <c r="K175" s="226"/>
      <c r="L175" s="232"/>
      <c r="M175" s="233"/>
      <c r="N175" s="234"/>
      <c r="O175" s="234"/>
      <c r="P175" s="234"/>
      <c r="Q175" s="234"/>
      <c r="R175" s="234"/>
      <c r="S175" s="234"/>
      <c r="T175" s="235"/>
      <c r="U175" s="13"/>
      <c r="V175" s="13"/>
      <c r="W175" s="13"/>
      <c r="X175" s="13"/>
      <c r="Y175" s="13"/>
      <c r="Z175" s="13"/>
      <c r="AA175" s="13"/>
      <c r="AB175" s="13"/>
      <c r="AC175" s="13"/>
      <c r="AD175" s="13"/>
      <c r="AE175" s="13"/>
      <c r="AT175" s="236" t="s">
        <v>179</v>
      </c>
      <c r="AU175" s="236" t="s">
        <v>86</v>
      </c>
      <c r="AV175" s="13" t="s">
        <v>86</v>
      </c>
      <c r="AW175" s="13" t="s">
        <v>38</v>
      </c>
      <c r="AX175" s="13" t="s">
        <v>76</v>
      </c>
      <c r="AY175" s="236" t="s">
        <v>164</v>
      </c>
    </row>
    <row r="176" s="13" customFormat="1">
      <c r="A176" s="13"/>
      <c r="B176" s="225"/>
      <c r="C176" s="226"/>
      <c r="D176" s="227" t="s">
        <v>179</v>
      </c>
      <c r="E176" s="228" t="s">
        <v>32</v>
      </c>
      <c r="F176" s="229" t="s">
        <v>1393</v>
      </c>
      <c r="G176" s="226"/>
      <c r="H176" s="230">
        <v>-2.3519999999999999</v>
      </c>
      <c r="I176" s="231"/>
      <c r="J176" s="226"/>
      <c r="K176" s="226"/>
      <c r="L176" s="232"/>
      <c r="M176" s="233"/>
      <c r="N176" s="234"/>
      <c r="O176" s="234"/>
      <c r="P176" s="234"/>
      <c r="Q176" s="234"/>
      <c r="R176" s="234"/>
      <c r="S176" s="234"/>
      <c r="T176" s="235"/>
      <c r="U176" s="13"/>
      <c r="V176" s="13"/>
      <c r="W176" s="13"/>
      <c r="X176" s="13"/>
      <c r="Y176" s="13"/>
      <c r="Z176" s="13"/>
      <c r="AA176" s="13"/>
      <c r="AB176" s="13"/>
      <c r="AC176" s="13"/>
      <c r="AD176" s="13"/>
      <c r="AE176" s="13"/>
      <c r="AT176" s="236" t="s">
        <v>179</v>
      </c>
      <c r="AU176" s="236" t="s">
        <v>86</v>
      </c>
      <c r="AV176" s="13" t="s">
        <v>86</v>
      </c>
      <c r="AW176" s="13" t="s">
        <v>38</v>
      </c>
      <c r="AX176" s="13" t="s">
        <v>76</v>
      </c>
      <c r="AY176" s="236" t="s">
        <v>164</v>
      </c>
    </row>
    <row r="177" s="13" customFormat="1">
      <c r="A177" s="13"/>
      <c r="B177" s="225"/>
      <c r="C177" s="226"/>
      <c r="D177" s="227" t="s">
        <v>179</v>
      </c>
      <c r="E177" s="228" t="s">
        <v>32</v>
      </c>
      <c r="F177" s="229" t="s">
        <v>1394</v>
      </c>
      <c r="G177" s="226"/>
      <c r="H177" s="230">
        <v>-0.216</v>
      </c>
      <c r="I177" s="231"/>
      <c r="J177" s="226"/>
      <c r="K177" s="226"/>
      <c r="L177" s="232"/>
      <c r="M177" s="233"/>
      <c r="N177" s="234"/>
      <c r="O177" s="234"/>
      <c r="P177" s="234"/>
      <c r="Q177" s="234"/>
      <c r="R177" s="234"/>
      <c r="S177" s="234"/>
      <c r="T177" s="235"/>
      <c r="U177" s="13"/>
      <c r="V177" s="13"/>
      <c r="W177" s="13"/>
      <c r="X177" s="13"/>
      <c r="Y177" s="13"/>
      <c r="Z177" s="13"/>
      <c r="AA177" s="13"/>
      <c r="AB177" s="13"/>
      <c r="AC177" s="13"/>
      <c r="AD177" s="13"/>
      <c r="AE177" s="13"/>
      <c r="AT177" s="236" t="s">
        <v>179</v>
      </c>
      <c r="AU177" s="236" t="s">
        <v>86</v>
      </c>
      <c r="AV177" s="13" t="s">
        <v>86</v>
      </c>
      <c r="AW177" s="13" t="s">
        <v>38</v>
      </c>
      <c r="AX177" s="13" t="s">
        <v>76</v>
      </c>
      <c r="AY177" s="236" t="s">
        <v>164</v>
      </c>
    </row>
    <row r="178" s="13" customFormat="1">
      <c r="A178" s="13"/>
      <c r="B178" s="225"/>
      <c r="C178" s="226"/>
      <c r="D178" s="227" t="s">
        <v>179</v>
      </c>
      <c r="E178" s="228" t="s">
        <v>32</v>
      </c>
      <c r="F178" s="229" t="s">
        <v>1395</v>
      </c>
      <c r="G178" s="226"/>
      <c r="H178" s="230">
        <v>-0.70199999999999996</v>
      </c>
      <c r="I178" s="231"/>
      <c r="J178" s="226"/>
      <c r="K178" s="226"/>
      <c r="L178" s="232"/>
      <c r="M178" s="233"/>
      <c r="N178" s="234"/>
      <c r="O178" s="234"/>
      <c r="P178" s="234"/>
      <c r="Q178" s="234"/>
      <c r="R178" s="234"/>
      <c r="S178" s="234"/>
      <c r="T178" s="235"/>
      <c r="U178" s="13"/>
      <c r="V178" s="13"/>
      <c r="W178" s="13"/>
      <c r="X178" s="13"/>
      <c r="Y178" s="13"/>
      <c r="Z178" s="13"/>
      <c r="AA178" s="13"/>
      <c r="AB178" s="13"/>
      <c r="AC178" s="13"/>
      <c r="AD178" s="13"/>
      <c r="AE178" s="13"/>
      <c r="AT178" s="236" t="s">
        <v>179</v>
      </c>
      <c r="AU178" s="236" t="s">
        <v>86</v>
      </c>
      <c r="AV178" s="13" t="s">
        <v>86</v>
      </c>
      <c r="AW178" s="13" t="s">
        <v>38</v>
      </c>
      <c r="AX178" s="13" t="s">
        <v>76</v>
      </c>
      <c r="AY178" s="236" t="s">
        <v>164</v>
      </c>
    </row>
    <row r="179" s="14" customFormat="1">
      <c r="A179" s="14"/>
      <c r="B179" s="237"/>
      <c r="C179" s="238"/>
      <c r="D179" s="227" t="s">
        <v>179</v>
      </c>
      <c r="E179" s="239" t="s">
        <v>32</v>
      </c>
      <c r="F179" s="240" t="s">
        <v>181</v>
      </c>
      <c r="G179" s="238"/>
      <c r="H179" s="241">
        <v>6.0479999999999992</v>
      </c>
      <c r="I179" s="242"/>
      <c r="J179" s="238"/>
      <c r="K179" s="238"/>
      <c r="L179" s="243"/>
      <c r="M179" s="244"/>
      <c r="N179" s="245"/>
      <c r="O179" s="245"/>
      <c r="P179" s="245"/>
      <c r="Q179" s="245"/>
      <c r="R179" s="245"/>
      <c r="S179" s="245"/>
      <c r="T179" s="246"/>
      <c r="U179" s="14"/>
      <c r="V179" s="14"/>
      <c r="W179" s="14"/>
      <c r="X179" s="14"/>
      <c r="Y179" s="14"/>
      <c r="Z179" s="14"/>
      <c r="AA179" s="14"/>
      <c r="AB179" s="14"/>
      <c r="AC179" s="14"/>
      <c r="AD179" s="14"/>
      <c r="AE179" s="14"/>
      <c r="AT179" s="247" t="s">
        <v>179</v>
      </c>
      <c r="AU179" s="247" t="s">
        <v>86</v>
      </c>
      <c r="AV179" s="14" t="s">
        <v>171</v>
      </c>
      <c r="AW179" s="14" t="s">
        <v>38</v>
      </c>
      <c r="AX179" s="14" t="s">
        <v>76</v>
      </c>
      <c r="AY179" s="247" t="s">
        <v>164</v>
      </c>
    </row>
    <row r="180" s="13" customFormat="1">
      <c r="A180" s="13"/>
      <c r="B180" s="225"/>
      <c r="C180" s="226"/>
      <c r="D180" s="227" t="s">
        <v>179</v>
      </c>
      <c r="E180" s="228" t="s">
        <v>32</v>
      </c>
      <c r="F180" s="229" t="s">
        <v>1405</v>
      </c>
      <c r="G180" s="226"/>
      <c r="H180" s="230">
        <v>11.491</v>
      </c>
      <c r="I180" s="231"/>
      <c r="J180" s="226"/>
      <c r="K180" s="226"/>
      <c r="L180" s="232"/>
      <c r="M180" s="233"/>
      <c r="N180" s="234"/>
      <c r="O180" s="234"/>
      <c r="P180" s="234"/>
      <c r="Q180" s="234"/>
      <c r="R180" s="234"/>
      <c r="S180" s="234"/>
      <c r="T180" s="235"/>
      <c r="U180" s="13"/>
      <c r="V180" s="13"/>
      <c r="W180" s="13"/>
      <c r="X180" s="13"/>
      <c r="Y180" s="13"/>
      <c r="Z180" s="13"/>
      <c r="AA180" s="13"/>
      <c r="AB180" s="13"/>
      <c r="AC180" s="13"/>
      <c r="AD180" s="13"/>
      <c r="AE180" s="13"/>
      <c r="AT180" s="236" t="s">
        <v>179</v>
      </c>
      <c r="AU180" s="236" t="s">
        <v>86</v>
      </c>
      <c r="AV180" s="13" t="s">
        <v>86</v>
      </c>
      <c r="AW180" s="13" t="s">
        <v>38</v>
      </c>
      <c r="AX180" s="13" t="s">
        <v>76</v>
      </c>
      <c r="AY180" s="236" t="s">
        <v>164</v>
      </c>
    </row>
    <row r="181" s="14" customFormat="1">
      <c r="A181" s="14"/>
      <c r="B181" s="237"/>
      <c r="C181" s="238"/>
      <c r="D181" s="227" t="s">
        <v>179</v>
      </c>
      <c r="E181" s="239" t="s">
        <v>32</v>
      </c>
      <c r="F181" s="240" t="s">
        <v>181</v>
      </c>
      <c r="G181" s="238"/>
      <c r="H181" s="241">
        <v>11.491</v>
      </c>
      <c r="I181" s="242"/>
      <c r="J181" s="238"/>
      <c r="K181" s="238"/>
      <c r="L181" s="243"/>
      <c r="M181" s="244"/>
      <c r="N181" s="245"/>
      <c r="O181" s="245"/>
      <c r="P181" s="245"/>
      <c r="Q181" s="245"/>
      <c r="R181" s="245"/>
      <c r="S181" s="245"/>
      <c r="T181" s="246"/>
      <c r="U181" s="14"/>
      <c r="V181" s="14"/>
      <c r="W181" s="14"/>
      <c r="X181" s="14"/>
      <c r="Y181" s="14"/>
      <c r="Z181" s="14"/>
      <c r="AA181" s="14"/>
      <c r="AB181" s="14"/>
      <c r="AC181" s="14"/>
      <c r="AD181" s="14"/>
      <c r="AE181" s="14"/>
      <c r="AT181" s="247" t="s">
        <v>179</v>
      </c>
      <c r="AU181" s="247" t="s">
        <v>86</v>
      </c>
      <c r="AV181" s="14" t="s">
        <v>171</v>
      </c>
      <c r="AW181" s="14" t="s">
        <v>38</v>
      </c>
      <c r="AX181" s="14" t="s">
        <v>84</v>
      </c>
      <c r="AY181" s="247" t="s">
        <v>164</v>
      </c>
    </row>
    <row r="182" s="2" customFormat="1" ht="36" customHeight="1">
      <c r="A182" s="41"/>
      <c r="B182" s="42"/>
      <c r="C182" s="207" t="s">
        <v>265</v>
      </c>
      <c r="D182" s="207" t="s">
        <v>166</v>
      </c>
      <c r="E182" s="208" t="s">
        <v>1406</v>
      </c>
      <c r="F182" s="209" t="s">
        <v>1407</v>
      </c>
      <c r="G182" s="210" t="s">
        <v>185</v>
      </c>
      <c r="H182" s="211">
        <v>2.2679999999999998</v>
      </c>
      <c r="I182" s="212"/>
      <c r="J182" s="213">
        <f>ROUND(I182*H182,2)</f>
        <v>0</v>
      </c>
      <c r="K182" s="209" t="s">
        <v>170</v>
      </c>
      <c r="L182" s="47"/>
      <c r="M182" s="214" t="s">
        <v>32</v>
      </c>
      <c r="N182" s="215" t="s">
        <v>47</v>
      </c>
      <c r="O182" s="87"/>
      <c r="P182" s="216">
        <f>O182*H182</f>
        <v>0</v>
      </c>
      <c r="Q182" s="216">
        <v>1.8907700000000001</v>
      </c>
      <c r="R182" s="216">
        <f>Q182*H182</f>
        <v>4.2882663599999997</v>
      </c>
      <c r="S182" s="216">
        <v>0</v>
      </c>
      <c r="T182" s="217">
        <f>S182*H182</f>
        <v>0</v>
      </c>
      <c r="U182" s="41"/>
      <c r="V182" s="41"/>
      <c r="W182" s="41"/>
      <c r="X182" s="41"/>
      <c r="Y182" s="41"/>
      <c r="Z182" s="41"/>
      <c r="AA182" s="41"/>
      <c r="AB182" s="41"/>
      <c r="AC182" s="41"/>
      <c r="AD182" s="41"/>
      <c r="AE182" s="41"/>
      <c r="AR182" s="218" t="s">
        <v>171</v>
      </c>
      <c r="AT182" s="218" t="s">
        <v>166</v>
      </c>
      <c r="AU182" s="218" t="s">
        <v>86</v>
      </c>
      <c r="AY182" s="19" t="s">
        <v>164</v>
      </c>
      <c r="BE182" s="219">
        <f>IF(N182="základní",J182,0)</f>
        <v>0</v>
      </c>
      <c r="BF182" s="219">
        <f>IF(N182="snížená",J182,0)</f>
        <v>0</v>
      </c>
      <c r="BG182" s="219">
        <f>IF(N182="zákl. přenesená",J182,0)</f>
        <v>0</v>
      </c>
      <c r="BH182" s="219">
        <f>IF(N182="sníž. přenesená",J182,0)</f>
        <v>0</v>
      </c>
      <c r="BI182" s="219">
        <f>IF(N182="nulová",J182,0)</f>
        <v>0</v>
      </c>
      <c r="BJ182" s="19" t="s">
        <v>84</v>
      </c>
      <c r="BK182" s="219">
        <f>ROUND(I182*H182,2)</f>
        <v>0</v>
      </c>
      <c r="BL182" s="19" t="s">
        <v>171</v>
      </c>
      <c r="BM182" s="218" t="s">
        <v>358</v>
      </c>
    </row>
    <row r="183" s="2" customFormat="1">
      <c r="A183" s="41"/>
      <c r="B183" s="42"/>
      <c r="C183" s="43"/>
      <c r="D183" s="220" t="s">
        <v>173</v>
      </c>
      <c r="E183" s="43"/>
      <c r="F183" s="221" t="s">
        <v>1408</v>
      </c>
      <c r="G183" s="43"/>
      <c r="H183" s="43"/>
      <c r="I183" s="222"/>
      <c r="J183" s="43"/>
      <c r="K183" s="43"/>
      <c r="L183" s="47"/>
      <c r="M183" s="223"/>
      <c r="N183" s="224"/>
      <c r="O183" s="87"/>
      <c r="P183" s="87"/>
      <c r="Q183" s="87"/>
      <c r="R183" s="87"/>
      <c r="S183" s="87"/>
      <c r="T183" s="88"/>
      <c r="U183" s="41"/>
      <c r="V183" s="41"/>
      <c r="W183" s="41"/>
      <c r="X183" s="41"/>
      <c r="Y183" s="41"/>
      <c r="Z183" s="41"/>
      <c r="AA183" s="41"/>
      <c r="AB183" s="41"/>
      <c r="AC183" s="41"/>
      <c r="AD183" s="41"/>
      <c r="AE183" s="41"/>
      <c r="AT183" s="19" t="s">
        <v>173</v>
      </c>
      <c r="AU183" s="19" t="s">
        <v>86</v>
      </c>
    </row>
    <row r="184" s="13" customFormat="1">
      <c r="A184" s="13"/>
      <c r="B184" s="225"/>
      <c r="C184" s="226"/>
      <c r="D184" s="227" t="s">
        <v>179</v>
      </c>
      <c r="E184" s="228" t="s">
        <v>32</v>
      </c>
      <c r="F184" s="229" t="s">
        <v>1409</v>
      </c>
      <c r="G184" s="226"/>
      <c r="H184" s="230">
        <v>1.9319999999999999</v>
      </c>
      <c r="I184" s="231"/>
      <c r="J184" s="226"/>
      <c r="K184" s="226"/>
      <c r="L184" s="232"/>
      <c r="M184" s="233"/>
      <c r="N184" s="234"/>
      <c r="O184" s="234"/>
      <c r="P184" s="234"/>
      <c r="Q184" s="234"/>
      <c r="R184" s="234"/>
      <c r="S184" s="234"/>
      <c r="T184" s="235"/>
      <c r="U184" s="13"/>
      <c r="V184" s="13"/>
      <c r="W184" s="13"/>
      <c r="X184" s="13"/>
      <c r="Y184" s="13"/>
      <c r="Z184" s="13"/>
      <c r="AA184" s="13"/>
      <c r="AB184" s="13"/>
      <c r="AC184" s="13"/>
      <c r="AD184" s="13"/>
      <c r="AE184" s="13"/>
      <c r="AT184" s="236" t="s">
        <v>179</v>
      </c>
      <c r="AU184" s="236" t="s">
        <v>86</v>
      </c>
      <c r="AV184" s="13" t="s">
        <v>86</v>
      </c>
      <c r="AW184" s="13" t="s">
        <v>38</v>
      </c>
      <c r="AX184" s="13" t="s">
        <v>76</v>
      </c>
      <c r="AY184" s="236" t="s">
        <v>164</v>
      </c>
    </row>
    <row r="185" s="13" customFormat="1">
      <c r="A185" s="13"/>
      <c r="B185" s="225"/>
      <c r="C185" s="226"/>
      <c r="D185" s="227" t="s">
        <v>179</v>
      </c>
      <c r="E185" s="228" t="s">
        <v>32</v>
      </c>
      <c r="F185" s="229" t="s">
        <v>1410</v>
      </c>
      <c r="G185" s="226"/>
      <c r="H185" s="230">
        <v>0.33600000000000002</v>
      </c>
      <c r="I185" s="231"/>
      <c r="J185" s="226"/>
      <c r="K185" s="226"/>
      <c r="L185" s="232"/>
      <c r="M185" s="233"/>
      <c r="N185" s="234"/>
      <c r="O185" s="234"/>
      <c r="P185" s="234"/>
      <c r="Q185" s="234"/>
      <c r="R185" s="234"/>
      <c r="S185" s="234"/>
      <c r="T185" s="235"/>
      <c r="U185" s="13"/>
      <c r="V185" s="13"/>
      <c r="W185" s="13"/>
      <c r="X185" s="13"/>
      <c r="Y185" s="13"/>
      <c r="Z185" s="13"/>
      <c r="AA185" s="13"/>
      <c r="AB185" s="13"/>
      <c r="AC185" s="13"/>
      <c r="AD185" s="13"/>
      <c r="AE185" s="13"/>
      <c r="AT185" s="236" t="s">
        <v>179</v>
      </c>
      <c r="AU185" s="236" t="s">
        <v>86</v>
      </c>
      <c r="AV185" s="13" t="s">
        <v>86</v>
      </c>
      <c r="AW185" s="13" t="s">
        <v>38</v>
      </c>
      <c r="AX185" s="13" t="s">
        <v>76</v>
      </c>
      <c r="AY185" s="236" t="s">
        <v>164</v>
      </c>
    </row>
    <row r="186" s="14" customFormat="1">
      <c r="A186" s="14"/>
      <c r="B186" s="237"/>
      <c r="C186" s="238"/>
      <c r="D186" s="227" t="s">
        <v>179</v>
      </c>
      <c r="E186" s="239" t="s">
        <v>32</v>
      </c>
      <c r="F186" s="240" t="s">
        <v>181</v>
      </c>
      <c r="G186" s="238"/>
      <c r="H186" s="241">
        <v>2.2679999999999998</v>
      </c>
      <c r="I186" s="242"/>
      <c r="J186" s="238"/>
      <c r="K186" s="238"/>
      <c r="L186" s="243"/>
      <c r="M186" s="244"/>
      <c r="N186" s="245"/>
      <c r="O186" s="245"/>
      <c r="P186" s="245"/>
      <c r="Q186" s="245"/>
      <c r="R186" s="245"/>
      <c r="S186" s="245"/>
      <c r="T186" s="246"/>
      <c r="U186" s="14"/>
      <c r="V186" s="14"/>
      <c r="W186" s="14"/>
      <c r="X186" s="14"/>
      <c r="Y186" s="14"/>
      <c r="Z186" s="14"/>
      <c r="AA186" s="14"/>
      <c r="AB186" s="14"/>
      <c r="AC186" s="14"/>
      <c r="AD186" s="14"/>
      <c r="AE186" s="14"/>
      <c r="AT186" s="247" t="s">
        <v>179</v>
      </c>
      <c r="AU186" s="247" t="s">
        <v>86</v>
      </c>
      <c r="AV186" s="14" t="s">
        <v>171</v>
      </c>
      <c r="AW186" s="14" t="s">
        <v>38</v>
      </c>
      <c r="AX186" s="14" t="s">
        <v>84</v>
      </c>
      <c r="AY186" s="247" t="s">
        <v>164</v>
      </c>
    </row>
    <row r="187" s="2" customFormat="1" ht="72" customHeight="1">
      <c r="A187" s="41"/>
      <c r="B187" s="42"/>
      <c r="C187" s="207" t="s">
        <v>272</v>
      </c>
      <c r="D187" s="207" t="s">
        <v>166</v>
      </c>
      <c r="E187" s="208" t="s">
        <v>1411</v>
      </c>
      <c r="F187" s="209" t="s">
        <v>1412</v>
      </c>
      <c r="G187" s="210" t="s">
        <v>185</v>
      </c>
      <c r="H187" s="211">
        <v>3.7799999999999998</v>
      </c>
      <c r="I187" s="212"/>
      <c r="J187" s="213">
        <f>ROUND(I187*H187,2)</f>
        <v>0</v>
      </c>
      <c r="K187" s="209" t="s">
        <v>170</v>
      </c>
      <c r="L187" s="47"/>
      <c r="M187" s="214" t="s">
        <v>32</v>
      </c>
      <c r="N187" s="215" t="s">
        <v>47</v>
      </c>
      <c r="O187" s="87"/>
      <c r="P187" s="216">
        <f>O187*H187</f>
        <v>0</v>
      </c>
      <c r="Q187" s="216">
        <v>0</v>
      </c>
      <c r="R187" s="216">
        <f>Q187*H187</f>
        <v>0</v>
      </c>
      <c r="S187" s="216">
        <v>0</v>
      </c>
      <c r="T187" s="217">
        <f>S187*H187</f>
        <v>0</v>
      </c>
      <c r="U187" s="41"/>
      <c r="V187" s="41"/>
      <c r="W187" s="41"/>
      <c r="X187" s="41"/>
      <c r="Y187" s="41"/>
      <c r="Z187" s="41"/>
      <c r="AA187" s="41"/>
      <c r="AB187" s="41"/>
      <c r="AC187" s="41"/>
      <c r="AD187" s="41"/>
      <c r="AE187" s="41"/>
      <c r="AR187" s="218" t="s">
        <v>171</v>
      </c>
      <c r="AT187" s="218" t="s">
        <v>166</v>
      </c>
      <c r="AU187" s="218" t="s">
        <v>86</v>
      </c>
      <c r="AY187" s="19" t="s">
        <v>164</v>
      </c>
      <c r="BE187" s="219">
        <f>IF(N187="základní",J187,0)</f>
        <v>0</v>
      </c>
      <c r="BF187" s="219">
        <f>IF(N187="snížená",J187,0)</f>
        <v>0</v>
      </c>
      <c r="BG187" s="219">
        <f>IF(N187="zákl. přenesená",J187,0)</f>
        <v>0</v>
      </c>
      <c r="BH187" s="219">
        <f>IF(N187="sníž. přenesená",J187,0)</f>
        <v>0</v>
      </c>
      <c r="BI187" s="219">
        <f>IF(N187="nulová",J187,0)</f>
        <v>0</v>
      </c>
      <c r="BJ187" s="19" t="s">
        <v>84</v>
      </c>
      <c r="BK187" s="219">
        <f>ROUND(I187*H187,2)</f>
        <v>0</v>
      </c>
      <c r="BL187" s="19" t="s">
        <v>171</v>
      </c>
      <c r="BM187" s="218" t="s">
        <v>370</v>
      </c>
    </row>
    <row r="188" s="2" customFormat="1">
      <c r="A188" s="41"/>
      <c r="B188" s="42"/>
      <c r="C188" s="43"/>
      <c r="D188" s="220" t="s">
        <v>173</v>
      </c>
      <c r="E188" s="43"/>
      <c r="F188" s="221" t="s">
        <v>1413</v>
      </c>
      <c r="G188" s="43"/>
      <c r="H188" s="43"/>
      <c r="I188" s="222"/>
      <c r="J188" s="43"/>
      <c r="K188" s="43"/>
      <c r="L188" s="47"/>
      <c r="M188" s="223"/>
      <c r="N188" s="224"/>
      <c r="O188" s="87"/>
      <c r="P188" s="87"/>
      <c r="Q188" s="87"/>
      <c r="R188" s="87"/>
      <c r="S188" s="87"/>
      <c r="T188" s="88"/>
      <c r="U188" s="41"/>
      <c r="V188" s="41"/>
      <c r="W188" s="41"/>
      <c r="X188" s="41"/>
      <c r="Y188" s="41"/>
      <c r="Z188" s="41"/>
      <c r="AA188" s="41"/>
      <c r="AB188" s="41"/>
      <c r="AC188" s="41"/>
      <c r="AD188" s="41"/>
      <c r="AE188" s="41"/>
      <c r="AT188" s="19" t="s">
        <v>173</v>
      </c>
      <c r="AU188" s="19" t="s">
        <v>86</v>
      </c>
    </row>
    <row r="189" s="13" customFormat="1">
      <c r="A189" s="13"/>
      <c r="B189" s="225"/>
      <c r="C189" s="226"/>
      <c r="D189" s="227" t="s">
        <v>179</v>
      </c>
      <c r="E189" s="228" t="s">
        <v>32</v>
      </c>
      <c r="F189" s="229" t="s">
        <v>1414</v>
      </c>
      <c r="G189" s="226"/>
      <c r="H189" s="230">
        <v>3.2200000000000002</v>
      </c>
      <c r="I189" s="231"/>
      <c r="J189" s="226"/>
      <c r="K189" s="226"/>
      <c r="L189" s="232"/>
      <c r="M189" s="233"/>
      <c r="N189" s="234"/>
      <c r="O189" s="234"/>
      <c r="P189" s="234"/>
      <c r="Q189" s="234"/>
      <c r="R189" s="234"/>
      <c r="S189" s="234"/>
      <c r="T189" s="235"/>
      <c r="U189" s="13"/>
      <c r="V189" s="13"/>
      <c r="W189" s="13"/>
      <c r="X189" s="13"/>
      <c r="Y189" s="13"/>
      <c r="Z189" s="13"/>
      <c r="AA189" s="13"/>
      <c r="AB189" s="13"/>
      <c r="AC189" s="13"/>
      <c r="AD189" s="13"/>
      <c r="AE189" s="13"/>
      <c r="AT189" s="236" t="s">
        <v>179</v>
      </c>
      <c r="AU189" s="236" t="s">
        <v>86</v>
      </c>
      <c r="AV189" s="13" t="s">
        <v>86</v>
      </c>
      <c r="AW189" s="13" t="s">
        <v>38</v>
      </c>
      <c r="AX189" s="13" t="s">
        <v>76</v>
      </c>
      <c r="AY189" s="236" t="s">
        <v>164</v>
      </c>
    </row>
    <row r="190" s="13" customFormat="1">
      <c r="A190" s="13"/>
      <c r="B190" s="225"/>
      <c r="C190" s="226"/>
      <c r="D190" s="227" t="s">
        <v>179</v>
      </c>
      <c r="E190" s="228" t="s">
        <v>32</v>
      </c>
      <c r="F190" s="229" t="s">
        <v>1415</v>
      </c>
      <c r="G190" s="226"/>
      <c r="H190" s="230">
        <v>0.56000000000000005</v>
      </c>
      <c r="I190" s="231"/>
      <c r="J190" s="226"/>
      <c r="K190" s="226"/>
      <c r="L190" s="232"/>
      <c r="M190" s="233"/>
      <c r="N190" s="234"/>
      <c r="O190" s="234"/>
      <c r="P190" s="234"/>
      <c r="Q190" s="234"/>
      <c r="R190" s="234"/>
      <c r="S190" s="234"/>
      <c r="T190" s="235"/>
      <c r="U190" s="13"/>
      <c r="V190" s="13"/>
      <c r="W190" s="13"/>
      <c r="X190" s="13"/>
      <c r="Y190" s="13"/>
      <c r="Z190" s="13"/>
      <c r="AA190" s="13"/>
      <c r="AB190" s="13"/>
      <c r="AC190" s="13"/>
      <c r="AD190" s="13"/>
      <c r="AE190" s="13"/>
      <c r="AT190" s="236" t="s">
        <v>179</v>
      </c>
      <c r="AU190" s="236" t="s">
        <v>86</v>
      </c>
      <c r="AV190" s="13" t="s">
        <v>86</v>
      </c>
      <c r="AW190" s="13" t="s">
        <v>38</v>
      </c>
      <c r="AX190" s="13" t="s">
        <v>76</v>
      </c>
      <c r="AY190" s="236" t="s">
        <v>164</v>
      </c>
    </row>
    <row r="191" s="14" customFormat="1">
      <c r="A191" s="14"/>
      <c r="B191" s="237"/>
      <c r="C191" s="238"/>
      <c r="D191" s="227" t="s">
        <v>179</v>
      </c>
      <c r="E191" s="239" t="s">
        <v>32</v>
      </c>
      <c r="F191" s="240" t="s">
        <v>181</v>
      </c>
      <c r="G191" s="238"/>
      <c r="H191" s="241">
        <v>3.7800000000000002</v>
      </c>
      <c r="I191" s="242"/>
      <c r="J191" s="238"/>
      <c r="K191" s="238"/>
      <c r="L191" s="243"/>
      <c r="M191" s="244"/>
      <c r="N191" s="245"/>
      <c r="O191" s="245"/>
      <c r="P191" s="245"/>
      <c r="Q191" s="245"/>
      <c r="R191" s="245"/>
      <c r="S191" s="245"/>
      <c r="T191" s="246"/>
      <c r="U191" s="14"/>
      <c r="V191" s="14"/>
      <c r="W191" s="14"/>
      <c r="X191" s="14"/>
      <c r="Y191" s="14"/>
      <c r="Z191" s="14"/>
      <c r="AA191" s="14"/>
      <c r="AB191" s="14"/>
      <c r="AC191" s="14"/>
      <c r="AD191" s="14"/>
      <c r="AE191" s="14"/>
      <c r="AT191" s="247" t="s">
        <v>179</v>
      </c>
      <c r="AU191" s="247" t="s">
        <v>86</v>
      </c>
      <c r="AV191" s="14" t="s">
        <v>171</v>
      </c>
      <c r="AW191" s="14" t="s">
        <v>38</v>
      </c>
      <c r="AX191" s="14" t="s">
        <v>84</v>
      </c>
      <c r="AY191" s="247" t="s">
        <v>164</v>
      </c>
    </row>
    <row r="192" s="2" customFormat="1" ht="16.5" customHeight="1">
      <c r="A192" s="41"/>
      <c r="B192" s="42"/>
      <c r="C192" s="258" t="s">
        <v>284</v>
      </c>
      <c r="D192" s="258" t="s">
        <v>237</v>
      </c>
      <c r="E192" s="259" t="s">
        <v>1416</v>
      </c>
      <c r="F192" s="260" t="s">
        <v>1417</v>
      </c>
      <c r="G192" s="261" t="s">
        <v>221</v>
      </c>
      <c r="H192" s="262">
        <v>7.1820000000000004</v>
      </c>
      <c r="I192" s="263"/>
      <c r="J192" s="264">
        <f>ROUND(I192*H192,2)</f>
        <v>0</v>
      </c>
      <c r="K192" s="260" t="s">
        <v>170</v>
      </c>
      <c r="L192" s="265"/>
      <c r="M192" s="266" t="s">
        <v>32</v>
      </c>
      <c r="N192" s="267" t="s">
        <v>47</v>
      </c>
      <c r="O192" s="87"/>
      <c r="P192" s="216">
        <f>O192*H192</f>
        <v>0</v>
      </c>
      <c r="Q192" s="216">
        <v>1</v>
      </c>
      <c r="R192" s="216">
        <f>Q192*H192</f>
        <v>7.1820000000000004</v>
      </c>
      <c r="S192" s="216">
        <v>0</v>
      </c>
      <c r="T192" s="217">
        <f>S192*H192</f>
        <v>0</v>
      </c>
      <c r="U192" s="41"/>
      <c r="V192" s="41"/>
      <c r="W192" s="41"/>
      <c r="X192" s="41"/>
      <c r="Y192" s="41"/>
      <c r="Z192" s="41"/>
      <c r="AA192" s="41"/>
      <c r="AB192" s="41"/>
      <c r="AC192" s="41"/>
      <c r="AD192" s="41"/>
      <c r="AE192" s="41"/>
      <c r="AR192" s="218" t="s">
        <v>218</v>
      </c>
      <c r="AT192" s="218" t="s">
        <v>237</v>
      </c>
      <c r="AU192" s="218" t="s">
        <v>86</v>
      </c>
      <c r="AY192" s="19" t="s">
        <v>164</v>
      </c>
      <c r="BE192" s="219">
        <f>IF(N192="základní",J192,0)</f>
        <v>0</v>
      </c>
      <c r="BF192" s="219">
        <f>IF(N192="snížená",J192,0)</f>
        <v>0</v>
      </c>
      <c r="BG192" s="219">
        <f>IF(N192="zákl. přenesená",J192,0)</f>
        <v>0</v>
      </c>
      <c r="BH192" s="219">
        <f>IF(N192="sníž. přenesená",J192,0)</f>
        <v>0</v>
      </c>
      <c r="BI192" s="219">
        <f>IF(N192="nulová",J192,0)</f>
        <v>0</v>
      </c>
      <c r="BJ192" s="19" t="s">
        <v>84</v>
      </c>
      <c r="BK192" s="219">
        <f>ROUND(I192*H192,2)</f>
        <v>0</v>
      </c>
      <c r="BL192" s="19" t="s">
        <v>171</v>
      </c>
      <c r="BM192" s="218" t="s">
        <v>383</v>
      </c>
    </row>
    <row r="193" s="13" customFormat="1">
      <c r="A193" s="13"/>
      <c r="B193" s="225"/>
      <c r="C193" s="226"/>
      <c r="D193" s="227" t="s">
        <v>179</v>
      </c>
      <c r="E193" s="228" t="s">
        <v>32</v>
      </c>
      <c r="F193" s="229" t="s">
        <v>1414</v>
      </c>
      <c r="G193" s="226"/>
      <c r="H193" s="230">
        <v>3.2200000000000002</v>
      </c>
      <c r="I193" s="231"/>
      <c r="J193" s="226"/>
      <c r="K193" s="226"/>
      <c r="L193" s="232"/>
      <c r="M193" s="233"/>
      <c r="N193" s="234"/>
      <c r="O193" s="234"/>
      <c r="P193" s="234"/>
      <c r="Q193" s="234"/>
      <c r="R193" s="234"/>
      <c r="S193" s="234"/>
      <c r="T193" s="235"/>
      <c r="U193" s="13"/>
      <c r="V193" s="13"/>
      <c r="W193" s="13"/>
      <c r="X193" s="13"/>
      <c r="Y193" s="13"/>
      <c r="Z193" s="13"/>
      <c r="AA193" s="13"/>
      <c r="AB193" s="13"/>
      <c r="AC193" s="13"/>
      <c r="AD193" s="13"/>
      <c r="AE193" s="13"/>
      <c r="AT193" s="236" t="s">
        <v>179</v>
      </c>
      <c r="AU193" s="236" t="s">
        <v>86</v>
      </c>
      <c r="AV193" s="13" t="s">
        <v>86</v>
      </c>
      <c r="AW193" s="13" t="s">
        <v>38</v>
      </c>
      <c r="AX193" s="13" t="s">
        <v>76</v>
      </c>
      <c r="AY193" s="236" t="s">
        <v>164</v>
      </c>
    </row>
    <row r="194" s="13" customFormat="1">
      <c r="A194" s="13"/>
      <c r="B194" s="225"/>
      <c r="C194" s="226"/>
      <c r="D194" s="227" t="s">
        <v>179</v>
      </c>
      <c r="E194" s="228" t="s">
        <v>32</v>
      </c>
      <c r="F194" s="229" t="s">
        <v>1415</v>
      </c>
      <c r="G194" s="226"/>
      <c r="H194" s="230">
        <v>0.56000000000000005</v>
      </c>
      <c r="I194" s="231"/>
      <c r="J194" s="226"/>
      <c r="K194" s="226"/>
      <c r="L194" s="232"/>
      <c r="M194" s="233"/>
      <c r="N194" s="234"/>
      <c r="O194" s="234"/>
      <c r="P194" s="234"/>
      <c r="Q194" s="234"/>
      <c r="R194" s="234"/>
      <c r="S194" s="234"/>
      <c r="T194" s="235"/>
      <c r="U194" s="13"/>
      <c r="V194" s="13"/>
      <c r="W194" s="13"/>
      <c r="X194" s="13"/>
      <c r="Y194" s="13"/>
      <c r="Z194" s="13"/>
      <c r="AA194" s="13"/>
      <c r="AB194" s="13"/>
      <c r="AC194" s="13"/>
      <c r="AD194" s="13"/>
      <c r="AE194" s="13"/>
      <c r="AT194" s="236" t="s">
        <v>179</v>
      </c>
      <c r="AU194" s="236" t="s">
        <v>86</v>
      </c>
      <c r="AV194" s="13" t="s">
        <v>86</v>
      </c>
      <c r="AW194" s="13" t="s">
        <v>38</v>
      </c>
      <c r="AX194" s="13" t="s">
        <v>76</v>
      </c>
      <c r="AY194" s="236" t="s">
        <v>164</v>
      </c>
    </row>
    <row r="195" s="14" customFormat="1">
      <c r="A195" s="14"/>
      <c r="B195" s="237"/>
      <c r="C195" s="238"/>
      <c r="D195" s="227" t="s">
        <v>179</v>
      </c>
      <c r="E195" s="239" t="s">
        <v>32</v>
      </c>
      <c r="F195" s="240" t="s">
        <v>181</v>
      </c>
      <c r="G195" s="238"/>
      <c r="H195" s="241">
        <v>3.7800000000000002</v>
      </c>
      <c r="I195" s="242"/>
      <c r="J195" s="238"/>
      <c r="K195" s="238"/>
      <c r="L195" s="243"/>
      <c r="M195" s="244"/>
      <c r="N195" s="245"/>
      <c r="O195" s="245"/>
      <c r="P195" s="245"/>
      <c r="Q195" s="245"/>
      <c r="R195" s="245"/>
      <c r="S195" s="245"/>
      <c r="T195" s="246"/>
      <c r="U195" s="14"/>
      <c r="V195" s="14"/>
      <c r="W195" s="14"/>
      <c r="X195" s="14"/>
      <c r="Y195" s="14"/>
      <c r="Z195" s="14"/>
      <c r="AA195" s="14"/>
      <c r="AB195" s="14"/>
      <c r="AC195" s="14"/>
      <c r="AD195" s="14"/>
      <c r="AE195" s="14"/>
      <c r="AT195" s="247" t="s">
        <v>179</v>
      </c>
      <c r="AU195" s="247" t="s">
        <v>86</v>
      </c>
      <c r="AV195" s="14" t="s">
        <v>171</v>
      </c>
      <c r="AW195" s="14" t="s">
        <v>38</v>
      </c>
      <c r="AX195" s="14" t="s">
        <v>76</v>
      </c>
      <c r="AY195" s="247" t="s">
        <v>164</v>
      </c>
    </row>
    <row r="196" s="13" customFormat="1">
      <c r="A196" s="13"/>
      <c r="B196" s="225"/>
      <c r="C196" s="226"/>
      <c r="D196" s="227" t="s">
        <v>179</v>
      </c>
      <c r="E196" s="228" t="s">
        <v>32</v>
      </c>
      <c r="F196" s="229" t="s">
        <v>1418</v>
      </c>
      <c r="G196" s="226"/>
      <c r="H196" s="230">
        <v>7.1820000000000004</v>
      </c>
      <c r="I196" s="231"/>
      <c r="J196" s="226"/>
      <c r="K196" s="226"/>
      <c r="L196" s="232"/>
      <c r="M196" s="233"/>
      <c r="N196" s="234"/>
      <c r="O196" s="234"/>
      <c r="P196" s="234"/>
      <c r="Q196" s="234"/>
      <c r="R196" s="234"/>
      <c r="S196" s="234"/>
      <c r="T196" s="235"/>
      <c r="U196" s="13"/>
      <c r="V196" s="13"/>
      <c r="W196" s="13"/>
      <c r="X196" s="13"/>
      <c r="Y196" s="13"/>
      <c r="Z196" s="13"/>
      <c r="AA196" s="13"/>
      <c r="AB196" s="13"/>
      <c r="AC196" s="13"/>
      <c r="AD196" s="13"/>
      <c r="AE196" s="13"/>
      <c r="AT196" s="236" t="s">
        <v>179</v>
      </c>
      <c r="AU196" s="236" t="s">
        <v>86</v>
      </c>
      <c r="AV196" s="13" t="s">
        <v>86</v>
      </c>
      <c r="AW196" s="13" t="s">
        <v>38</v>
      </c>
      <c r="AX196" s="13" t="s">
        <v>76</v>
      </c>
      <c r="AY196" s="236" t="s">
        <v>164</v>
      </c>
    </row>
    <row r="197" s="14" customFormat="1">
      <c r="A197" s="14"/>
      <c r="B197" s="237"/>
      <c r="C197" s="238"/>
      <c r="D197" s="227" t="s">
        <v>179</v>
      </c>
      <c r="E197" s="239" t="s">
        <v>32</v>
      </c>
      <c r="F197" s="240" t="s">
        <v>181</v>
      </c>
      <c r="G197" s="238"/>
      <c r="H197" s="241">
        <v>7.1820000000000004</v>
      </c>
      <c r="I197" s="242"/>
      <c r="J197" s="238"/>
      <c r="K197" s="238"/>
      <c r="L197" s="243"/>
      <c r="M197" s="244"/>
      <c r="N197" s="245"/>
      <c r="O197" s="245"/>
      <c r="P197" s="245"/>
      <c r="Q197" s="245"/>
      <c r="R197" s="245"/>
      <c r="S197" s="245"/>
      <c r="T197" s="246"/>
      <c r="U197" s="14"/>
      <c r="V197" s="14"/>
      <c r="W197" s="14"/>
      <c r="X197" s="14"/>
      <c r="Y197" s="14"/>
      <c r="Z197" s="14"/>
      <c r="AA197" s="14"/>
      <c r="AB197" s="14"/>
      <c r="AC197" s="14"/>
      <c r="AD197" s="14"/>
      <c r="AE197" s="14"/>
      <c r="AT197" s="247" t="s">
        <v>179</v>
      </c>
      <c r="AU197" s="247" t="s">
        <v>86</v>
      </c>
      <c r="AV197" s="14" t="s">
        <v>171</v>
      </c>
      <c r="AW197" s="14" t="s">
        <v>38</v>
      </c>
      <c r="AX197" s="14" t="s">
        <v>84</v>
      </c>
      <c r="AY197" s="247" t="s">
        <v>164</v>
      </c>
    </row>
    <row r="198" s="2" customFormat="1" ht="48" customHeight="1">
      <c r="A198" s="41"/>
      <c r="B198" s="42"/>
      <c r="C198" s="207" t="s">
        <v>289</v>
      </c>
      <c r="D198" s="207" t="s">
        <v>166</v>
      </c>
      <c r="E198" s="208" t="s">
        <v>230</v>
      </c>
      <c r="F198" s="209" t="s">
        <v>231</v>
      </c>
      <c r="G198" s="210" t="s">
        <v>185</v>
      </c>
      <c r="H198" s="211">
        <v>5.202</v>
      </c>
      <c r="I198" s="212"/>
      <c r="J198" s="213">
        <f>ROUND(I198*H198,2)</f>
        <v>0</v>
      </c>
      <c r="K198" s="209" t="s">
        <v>170</v>
      </c>
      <c r="L198" s="47"/>
      <c r="M198" s="214" t="s">
        <v>32</v>
      </c>
      <c r="N198" s="215" t="s">
        <v>47</v>
      </c>
      <c r="O198" s="87"/>
      <c r="P198" s="216">
        <f>O198*H198</f>
        <v>0</v>
      </c>
      <c r="Q198" s="216">
        <v>0</v>
      </c>
      <c r="R198" s="216">
        <f>Q198*H198</f>
        <v>0</v>
      </c>
      <c r="S198" s="216">
        <v>0</v>
      </c>
      <c r="T198" s="217">
        <f>S198*H198</f>
        <v>0</v>
      </c>
      <c r="U198" s="41"/>
      <c r="V198" s="41"/>
      <c r="W198" s="41"/>
      <c r="X198" s="41"/>
      <c r="Y198" s="41"/>
      <c r="Z198" s="41"/>
      <c r="AA198" s="41"/>
      <c r="AB198" s="41"/>
      <c r="AC198" s="41"/>
      <c r="AD198" s="41"/>
      <c r="AE198" s="41"/>
      <c r="AR198" s="218" t="s">
        <v>171</v>
      </c>
      <c r="AT198" s="218" t="s">
        <v>166</v>
      </c>
      <c r="AU198" s="218" t="s">
        <v>86</v>
      </c>
      <c r="AY198" s="19" t="s">
        <v>164</v>
      </c>
      <c r="BE198" s="219">
        <f>IF(N198="základní",J198,0)</f>
        <v>0</v>
      </c>
      <c r="BF198" s="219">
        <f>IF(N198="snížená",J198,0)</f>
        <v>0</v>
      </c>
      <c r="BG198" s="219">
        <f>IF(N198="zákl. přenesená",J198,0)</f>
        <v>0</v>
      </c>
      <c r="BH198" s="219">
        <f>IF(N198="sníž. přenesená",J198,0)</f>
        <v>0</v>
      </c>
      <c r="BI198" s="219">
        <f>IF(N198="nulová",J198,0)</f>
        <v>0</v>
      </c>
      <c r="BJ198" s="19" t="s">
        <v>84</v>
      </c>
      <c r="BK198" s="219">
        <f>ROUND(I198*H198,2)</f>
        <v>0</v>
      </c>
      <c r="BL198" s="19" t="s">
        <v>171</v>
      </c>
      <c r="BM198" s="218" t="s">
        <v>397</v>
      </c>
    </row>
    <row r="199" s="2" customFormat="1">
      <c r="A199" s="41"/>
      <c r="B199" s="42"/>
      <c r="C199" s="43"/>
      <c r="D199" s="220" t="s">
        <v>173</v>
      </c>
      <c r="E199" s="43"/>
      <c r="F199" s="221" t="s">
        <v>233</v>
      </c>
      <c r="G199" s="43"/>
      <c r="H199" s="43"/>
      <c r="I199" s="222"/>
      <c r="J199" s="43"/>
      <c r="K199" s="43"/>
      <c r="L199" s="47"/>
      <c r="M199" s="223"/>
      <c r="N199" s="224"/>
      <c r="O199" s="87"/>
      <c r="P199" s="87"/>
      <c r="Q199" s="87"/>
      <c r="R199" s="87"/>
      <c r="S199" s="87"/>
      <c r="T199" s="88"/>
      <c r="U199" s="41"/>
      <c r="V199" s="41"/>
      <c r="W199" s="41"/>
      <c r="X199" s="41"/>
      <c r="Y199" s="41"/>
      <c r="Z199" s="41"/>
      <c r="AA199" s="41"/>
      <c r="AB199" s="41"/>
      <c r="AC199" s="41"/>
      <c r="AD199" s="41"/>
      <c r="AE199" s="41"/>
      <c r="AT199" s="19" t="s">
        <v>173</v>
      </c>
      <c r="AU199" s="19" t="s">
        <v>86</v>
      </c>
    </row>
    <row r="200" s="13" customFormat="1">
      <c r="A200" s="13"/>
      <c r="B200" s="225"/>
      <c r="C200" s="226"/>
      <c r="D200" s="227" t="s">
        <v>179</v>
      </c>
      <c r="E200" s="228" t="s">
        <v>32</v>
      </c>
      <c r="F200" s="229" t="s">
        <v>1419</v>
      </c>
      <c r="G200" s="226"/>
      <c r="H200" s="230">
        <v>1.9319999999999999</v>
      </c>
      <c r="I200" s="231"/>
      <c r="J200" s="226"/>
      <c r="K200" s="226"/>
      <c r="L200" s="232"/>
      <c r="M200" s="233"/>
      <c r="N200" s="234"/>
      <c r="O200" s="234"/>
      <c r="P200" s="234"/>
      <c r="Q200" s="234"/>
      <c r="R200" s="234"/>
      <c r="S200" s="234"/>
      <c r="T200" s="235"/>
      <c r="U200" s="13"/>
      <c r="V200" s="13"/>
      <c r="W200" s="13"/>
      <c r="X200" s="13"/>
      <c r="Y200" s="13"/>
      <c r="Z200" s="13"/>
      <c r="AA200" s="13"/>
      <c r="AB200" s="13"/>
      <c r="AC200" s="13"/>
      <c r="AD200" s="13"/>
      <c r="AE200" s="13"/>
      <c r="AT200" s="236" t="s">
        <v>179</v>
      </c>
      <c r="AU200" s="236" t="s">
        <v>86</v>
      </c>
      <c r="AV200" s="13" t="s">
        <v>86</v>
      </c>
      <c r="AW200" s="13" t="s">
        <v>38</v>
      </c>
      <c r="AX200" s="13" t="s">
        <v>76</v>
      </c>
      <c r="AY200" s="236" t="s">
        <v>164</v>
      </c>
    </row>
    <row r="201" s="13" customFormat="1">
      <c r="A201" s="13"/>
      <c r="B201" s="225"/>
      <c r="C201" s="226"/>
      <c r="D201" s="227" t="s">
        <v>179</v>
      </c>
      <c r="E201" s="228" t="s">
        <v>32</v>
      </c>
      <c r="F201" s="229" t="s">
        <v>1420</v>
      </c>
      <c r="G201" s="226"/>
      <c r="H201" s="230">
        <v>2.3519999999999999</v>
      </c>
      <c r="I201" s="231"/>
      <c r="J201" s="226"/>
      <c r="K201" s="226"/>
      <c r="L201" s="232"/>
      <c r="M201" s="233"/>
      <c r="N201" s="234"/>
      <c r="O201" s="234"/>
      <c r="P201" s="234"/>
      <c r="Q201" s="234"/>
      <c r="R201" s="234"/>
      <c r="S201" s="234"/>
      <c r="T201" s="235"/>
      <c r="U201" s="13"/>
      <c r="V201" s="13"/>
      <c r="W201" s="13"/>
      <c r="X201" s="13"/>
      <c r="Y201" s="13"/>
      <c r="Z201" s="13"/>
      <c r="AA201" s="13"/>
      <c r="AB201" s="13"/>
      <c r="AC201" s="13"/>
      <c r="AD201" s="13"/>
      <c r="AE201" s="13"/>
      <c r="AT201" s="236" t="s">
        <v>179</v>
      </c>
      <c r="AU201" s="236" t="s">
        <v>86</v>
      </c>
      <c r="AV201" s="13" t="s">
        <v>86</v>
      </c>
      <c r="AW201" s="13" t="s">
        <v>38</v>
      </c>
      <c r="AX201" s="13" t="s">
        <v>76</v>
      </c>
      <c r="AY201" s="236" t="s">
        <v>164</v>
      </c>
    </row>
    <row r="202" s="13" customFormat="1">
      <c r="A202" s="13"/>
      <c r="B202" s="225"/>
      <c r="C202" s="226"/>
      <c r="D202" s="227" t="s">
        <v>179</v>
      </c>
      <c r="E202" s="228" t="s">
        <v>32</v>
      </c>
      <c r="F202" s="229" t="s">
        <v>1362</v>
      </c>
      <c r="G202" s="226"/>
      <c r="H202" s="230">
        <v>0.216</v>
      </c>
      <c r="I202" s="231"/>
      <c r="J202" s="226"/>
      <c r="K202" s="226"/>
      <c r="L202" s="232"/>
      <c r="M202" s="233"/>
      <c r="N202" s="234"/>
      <c r="O202" s="234"/>
      <c r="P202" s="234"/>
      <c r="Q202" s="234"/>
      <c r="R202" s="234"/>
      <c r="S202" s="234"/>
      <c r="T202" s="235"/>
      <c r="U202" s="13"/>
      <c r="V202" s="13"/>
      <c r="W202" s="13"/>
      <c r="X202" s="13"/>
      <c r="Y202" s="13"/>
      <c r="Z202" s="13"/>
      <c r="AA202" s="13"/>
      <c r="AB202" s="13"/>
      <c r="AC202" s="13"/>
      <c r="AD202" s="13"/>
      <c r="AE202" s="13"/>
      <c r="AT202" s="236" t="s">
        <v>179</v>
      </c>
      <c r="AU202" s="236" t="s">
        <v>86</v>
      </c>
      <c r="AV202" s="13" t="s">
        <v>86</v>
      </c>
      <c r="AW202" s="13" t="s">
        <v>38</v>
      </c>
      <c r="AX202" s="13" t="s">
        <v>76</v>
      </c>
      <c r="AY202" s="236" t="s">
        <v>164</v>
      </c>
    </row>
    <row r="203" s="13" customFormat="1">
      <c r="A203" s="13"/>
      <c r="B203" s="225"/>
      <c r="C203" s="226"/>
      <c r="D203" s="227" t="s">
        <v>179</v>
      </c>
      <c r="E203" s="228" t="s">
        <v>32</v>
      </c>
      <c r="F203" s="229" t="s">
        <v>1366</v>
      </c>
      <c r="G203" s="226"/>
      <c r="H203" s="230">
        <v>0.70199999999999996</v>
      </c>
      <c r="I203" s="231"/>
      <c r="J203" s="226"/>
      <c r="K203" s="226"/>
      <c r="L203" s="232"/>
      <c r="M203" s="233"/>
      <c r="N203" s="234"/>
      <c r="O203" s="234"/>
      <c r="P203" s="234"/>
      <c r="Q203" s="234"/>
      <c r="R203" s="234"/>
      <c r="S203" s="234"/>
      <c r="T203" s="235"/>
      <c r="U203" s="13"/>
      <c r="V203" s="13"/>
      <c r="W203" s="13"/>
      <c r="X203" s="13"/>
      <c r="Y203" s="13"/>
      <c r="Z203" s="13"/>
      <c r="AA203" s="13"/>
      <c r="AB203" s="13"/>
      <c r="AC203" s="13"/>
      <c r="AD203" s="13"/>
      <c r="AE203" s="13"/>
      <c r="AT203" s="236" t="s">
        <v>179</v>
      </c>
      <c r="AU203" s="236" t="s">
        <v>86</v>
      </c>
      <c r="AV203" s="13" t="s">
        <v>86</v>
      </c>
      <c r="AW203" s="13" t="s">
        <v>38</v>
      </c>
      <c r="AX203" s="13" t="s">
        <v>76</v>
      </c>
      <c r="AY203" s="236" t="s">
        <v>164</v>
      </c>
    </row>
    <row r="204" s="14" customFormat="1">
      <c r="A204" s="14"/>
      <c r="B204" s="237"/>
      <c r="C204" s="238"/>
      <c r="D204" s="227" t="s">
        <v>179</v>
      </c>
      <c r="E204" s="239" t="s">
        <v>32</v>
      </c>
      <c r="F204" s="240" t="s">
        <v>181</v>
      </c>
      <c r="G204" s="238"/>
      <c r="H204" s="241">
        <v>5.202</v>
      </c>
      <c r="I204" s="242"/>
      <c r="J204" s="238"/>
      <c r="K204" s="238"/>
      <c r="L204" s="243"/>
      <c r="M204" s="244"/>
      <c r="N204" s="245"/>
      <c r="O204" s="245"/>
      <c r="P204" s="245"/>
      <c r="Q204" s="245"/>
      <c r="R204" s="245"/>
      <c r="S204" s="245"/>
      <c r="T204" s="246"/>
      <c r="U204" s="14"/>
      <c r="V204" s="14"/>
      <c r="W204" s="14"/>
      <c r="X204" s="14"/>
      <c r="Y204" s="14"/>
      <c r="Z204" s="14"/>
      <c r="AA204" s="14"/>
      <c r="AB204" s="14"/>
      <c r="AC204" s="14"/>
      <c r="AD204" s="14"/>
      <c r="AE204" s="14"/>
      <c r="AT204" s="247" t="s">
        <v>179</v>
      </c>
      <c r="AU204" s="247" t="s">
        <v>86</v>
      </c>
      <c r="AV204" s="14" t="s">
        <v>171</v>
      </c>
      <c r="AW204" s="14" t="s">
        <v>38</v>
      </c>
      <c r="AX204" s="14" t="s">
        <v>84</v>
      </c>
      <c r="AY204" s="247" t="s">
        <v>164</v>
      </c>
    </row>
    <row r="205" s="12" customFormat="1" ht="22.8" customHeight="1">
      <c r="A205" s="12"/>
      <c r="B205" s="191"/>
      <c r="C205" s="192"/>
      <c r="D205" s="193" t="s">
        <v>75</v>
      </c>
      <c r="E205" s="205" t="s">
        <v>218</v>
      </c>
      <c r="F205" s="205" t="s">
        <v>584</v>
      </c>
      <c r="G205" s="192"/>
      <c r="H205" s="192"/>
      <c r="I205" s="195"/>
      <c r="J205" s="206">
        <f>BK205</f>
        <v>0</v>
      </c>
      <c r="K205" s="192"/>
      <c r="L205" s="197"/>
      <c r="M205" s="198"/>
      <c r="N205" s="199"/>
      <c r="O205" s="199"/>
      <c r="P205" s="200">
        <f>SUM(P206:P246)</f>
        <v>0</v>
      </c>
      <c r="Q205" s="199"/>
      <c r="R205" s="200">
        <f>SUM(R206:R246)</f>
        <v>0.060130000000000003</v>
      </c>
      <c r="S205" s="199"/>
      <c r="T205" s="201">
        <f>SUM(T206:T246)</f>
        <v>0</v>
      </c>
      <c r="U205" s="12"/>
      <c r="V205" s="12"/>
      <c r="W205" s="12"/>
      <c r="X205" s="12"/>
      <c r="Y205" s="12"/>
      <c r="Z205" s="12"/>
      <c r="AA205" s="12"/>
      <c r="AB205" s="12"/>
      <c r="AC205" s="12"/>
      <c r="AD205" s="12"/>
      <c r="AE205" s="12"/>
      <c r="AR205" s="202" t="s">
        <v>84</v>
      </c>
      <c r="AT205" s="203" t="s">
        <v>75</v>
      </c>
      <c r="AU205" s="203" t="s">
        <v>84</v>
      </c>
      <c r="AY205" s="202" t="s">
        <v>164</v>
      </c>
      <c r="BK205" s="204">
        <f>SUM(BK206:BK246)</f>
        <v>0</v>
      </c>
    </row>
    <row r="206" s="2" customFormat="1" ht="26.4" customHeight="1">
      <c r="A206" s="41"/>
      <c r="B206" s="42"/>
      <c r="C206" s="207" t="s">
        <v>295</v>
      </c>
      <c r="D206" s="207" t="s">
        <v>166</v>
      </c>
      <c r="E206" s="208" t="s">
        <v>1421</v>
      </c>
      <c r="F206" s="209" t="s">
        <v>1422</v>
      </c>
      <c r="G206" s="210" t="s">
        <v>335</v>
      </c>
      <c r="H206" s="211">
        <v>3</v>
      </c>
      <c r="I206" s="212"/>
      <c r="J206" s="213">
        <f>ROUND(I206*H206,2)</f>
        <v>0</v>
      </c>
      <c r="K206" s="209" t="s">
        <v>170</v>
      </c>
      <c r="L206" s="47"/>
      <c r="M206" s="214" t="s">
        <v>32</v>
      </c>
      <c r="N206" s="215" t="s">
        <v>47</v>
      </c>
      <c r="O206" s="87"/>
      <c r="P206" s="216">
        <f>O206*H206</f>
        <v>0</v>
      </c>
      <c r="Q206" s="216">
        <v>0.00165</v>
      </c>
      <c r="R206" s="216">
        <f>Q206*H206</f>
        <v>0.0049499999999999995</v>
      </c>
      <c r="S206" s="216">
        <v>0</v>
      </c>
      <c r="T206" s="217">
        <f>S206*H206</f>
        <v>0</v>
      </c>
      <c r="U206" s="41"/>
      <c r="V206" s="41"/>
      <c r="W206" s="41"/>
      <c r="X206" s="41"/>
      <c r="Y206" s="41"/>
      <c r="Z206" s="41"/>
      <c r="AA206" s="41"/>
      <c r="AB206" s="41"/>
      <c r="AC206" s="41"/>
      <c r="AD206" s="41"/>
      <c r="AE206" s="41"/>
      <c r="AR206" s="218" t="s">
        <v>171</v>
      </c>
      <c r="AT206" s="218" t="s">
        <v>166</v>
      </c>
      <c r="AU206" s="218" t="s">
        <v>86</v>
      </c>
      <c r="AY206" s="19" t="s">
        <v>164</v>
      </c>
      <c r="BE206" s="219">
        <f>IF(N206="základní",J206,0)</f>
        <v>0</v>
      </c>
      <c r="BF206" s="219">
        <f>IF(N206="snížená",J206,0)</f>
        <v>0</v>
      </c>
      <c r="BG206" s="219">
        <f>IF(N206="zákl. přenesená",J206,0)</f>
        <v>0</v>
      </c>
      <c r="BH206" s="219">
        <f>IF(N206="sníž. přenesená",J206,0)</f>
        <v>0</v>
      </c>
      <c r="BI206" s="219">
        <f>IF(N206="nulová",J206,0)</f>
        <v>0</v>
      </c>
      <c r="BJ206" s="19" t="s">
        <v>84</v>
      </c>
      <c r="BK206" s="219">
        <f>ROUND(I206*H206,2)</f>
        <v>0</v>
      </c>
      <c r="BL206" s="19" t="s">
        <v>171</v>
      </c>
      <c r="BM206" s="218" t="s">
        <v>407</v>
      </c>
    </row>
    <row r="207" s="2" customFormat="1">
      <c r="A207" s="41"/>
      <c r="B207" s="42"/>
      <c r="C207" s="43"/>
      <c r="D207" s="220" t="s">
        <v>173</v>
      </c>
      <c r="E207" s="43"/>
      <c r="F207" s="221" t="s">
        <v>1423</v>
      </c>
      <c r="G207" s="43"/>
      <c r="H207" s="43"/>
      <c r="I207" s="222"/>
      <c r="J207" s="43"/>
      <c r="K207" s="43"/>
      <c r="L207" s="47"/>
      <c r="M207" s="223"/>
      <c r="N207" s="224"/>
      <c r="O207" s="87"/>
      <c r="P207" s="87"/>
      <c r="Q207" s="87"/>
      <c r="R207" s="87"/>
      <c r="S207" s="87"/>
      <c r="T207" s="88"/>
      <c r="U207" s="41"/>
      <c r="V207" s="41"/>
      <c r="W207" s="41"/>
      <c r="X207" s="41"/>
      <c r="Y207" s="41"/>
      <c r="Z207" s="41"/>
      <c r="AA207" s="41"/>
      <c r="AB207" s="41"/>
      <c r="AC207" s="41"/>
      <c r="AD207" s="41"/>
      <c r="AE207" s="41"/>
      <c r="AT207" s="19" t="s">
        <v>173</v>
      </c>
      <c r="AU207" s="19" t="s">
        <v>86</v>
      </c>
    </row>
    <row r="208" s="13" customFormat="1">
      <c r="A208" s="13"/>
      <c r="B208" s="225"/>
      <c r="C208" s="226"/>
      <c r="D208" s="227" t="s">
        <v>179</v>
      </c>
      <c r="E208" s="228" t="s">
        <v>32</v>
      </c>
      <c r="F208" s="229" t="s">
        <v>1424</v>
      </c>
      <c r="G208" s="226"/>
      <c r="H208" s="230">
        <v>3</v>
      </c>
      <c r="I208" s="231"/>
      <c r="J208" s="226"/>
      <c r="K208" s="226"/>
      <c r="L208" s="232"/>
      <c r="M208" s="233"/>
      <c r="N208" s="234"/>
      <c r="O208" s="234"/>
      <c r="P208" s="234"/>
      <c r="Q208" s="234"/>
      <c r="R208" s="234"/>
      <c r="S208" s="234"/>
      <c r="T208" s="235"/>
      <c r="U208" s="13"/>
      <c r="V208" s="13"/>
      <c r="W208" s="13"/>
      <c r="X208" s="13"/>
      <c r="Y208" s="13"/>
      <c r="Z208" s="13"/>
      <c r="AA208" s="13"/>
      <c r="AB208" s="13"/>
      <c r="AC208" s="13"/>
      <c r="AD208" s="13"/>
      <c r="AE208" s="13"/>
      <c r="AT208" s="236" t="s">
        <v>179</v>
      </c>
      <c r="AU208" s="236" t="s">
        <v>86</v>
      </c>
      <c r="AV208" s="13" t="s">
        <v>86</v>
      </c>
      <c r="AW208" s="13" t="s">
        <v>38</v>
      </c>
      <c r="AX208" s="13" t="s">
        <v>76</v>
      </c>
      <c r="AY208" s="236" t="s">
        <v>164</v>
      </c>
    </row>
    <row r="209" s="14" customFormat="1">
      <c r="A209" s="14"/>
      <c r="B209" s="237"/>
      <c r="C209" s="238"/>
      <c r="D209" s="227" t="s">
        <v>179</v>
      </c>
      <c r="E209" s="239" t="s">
        <v>32</v>
      </c>
      <c r="F209" s="240" t="s">
        <v>181</v>
      </c>
      <c r="G209" s="238"/>
      <c r="H209" s="241">
        <v>3</v>
      </c>
      <c r="I209" s="242"/>
      <c r="J209" s="238"/>
      <c r="K209" s="238"/>
      <c r="L209" s="243"/>
      <c r="M209" s="244"/>
      <c r="N209" s="245"/>
      <c r="O209" s="245"/>
      <c r="P209" s="245"/>
      <c r="Q209" s="245"/>
      <c r="R209" s="245"/>
      <c r="S209" s="245"/>
      <c r="T209" s="246"/>
      <c r="U209" s="14"/>
      <c r="V209" s="14"/>
      <c r="W209" s="14"/>
      <c r="X209" s="14"/>
      <c r="Y209" s="14"/>
      <c r="Z209" s="14"/>
      <c r="AA209" s="14"/>
      <c r="AB209" s="14"/>
      <c r="AC209" s="14"/>
      <c r="AD209" s="14"/>
      <c r="AE209" s="14"/>
      <c r="AT209" s="247" t="s">
        <v>179</v>
      </c>
      <c r="AU209" s="247" t="s">
        <v>86</v>
      </c>
      <c r="AV209" s="14" t="s">
        <v>171</v>
      </c>
      <c r="AW209" s="14" t="s">
        <v>38</v>
      </c>
      <c r="AX209" s="14" t="s">
        <v>84</v>
      </c>
      <c r="AY209" s="247" t="s">
        <v>164</v>
      </c>
    </row>
    <row r="210" s="2" customFormat="1" ht="26.4" customHeight="1">
      <c r="A210" s="41"/>
      <c r="B210" s="42"/>
      <c r="C210" s="258" t="s">
        <v>301</v>
      </c>
      <c r="D210" s="258" t="s">
        <v>237</v>
      </c>
      <c r="E210" s="259" t="s">
        <v>1425</v>
      </c>
      <c r="F210" s="260" t="s">
        <v>1426</v>
      </c>
      <c r="G210" s="261" t="s">
        <v>335</v>
      </c>
      <c r="H210" s="262">
        <v>3</v>
      </c>
      <c r="I210" s="263"/>
      <c r="J210" s="264">
        <f>ROUND(I210*H210,2)</f>
        <v>0</v>
      </c>
      <c r="K210" s="260" t="s">
        <v>170</v>
      </c>
      <c r="L210" s="265"/>
      <c r="M210" s="266" t="s">
        <v>32</v>
      </c>
      <c r="N210" s="267" t="s">
        <v>47</v>
      </c>
      <c r="O210" s="87"/>
      <c r="P210" s="216">
        <f>O210*H210</f>
        <v>0</v>
      </c>
      <c r="Q210" s="216">
        <v>0.016799999999999999</v>
      </c>
      <c r="R210" s="216">
        <f>Q210*H210</f>
        <v>0.0504</v>
      </c>
      <c r="S210" s="216">
        <v>0</v>
      </c>
      <c r="T210" s="217">
        <f>S210*H210</f>
        <v>0</v>
      </c>
      <c r="U210" s="41"/>
      <c r="V210" s="41"/>
      <c r="W210" s="41"/>
      <c r="X210" s="41"/>
      <c r="Y210" s="41"/>
      <c r="Z210" s="41"/>
      <c r="AA210" s="41"/>
      <c r="AB210" s="41"/>
      <c r="AC210" s="41"/>
      <c r="AD210" s="41"/>
      <c r="AE210" s="41"/>
      <c r="AR210" s="218" t="s">
        <v>218</v>
      </c>
      <c r="AT210" s="218" t="s">
        <v>237</v>
      </c>
      <c r="AU210" s="218" t="s">
        <v>86</v>
      </c>
      <c r="AY210" s="19" t="s">
        <v>164</v>
      </c>
      <c r="BE210" s="219">
        <f>IF(N210="základní",J210,0)</f>
        <v>0</v>
      </c>
      <c r="BF210" s="219">
        <f>IF(N210="snížená",J210,0)</f>
        <v>0</v>
      </c>
      <c r="BG210" s="219">
        <f>IF(N210="zákl. přenesená",J210,0)</f>
        <v>0</v>
      </c>
      <c r="BH210" s="219">
        <f>IF(N210="sníž. přenesená",J210,0)</f>
        <v>0</v>
      </c>
      <c r="BI210" s="219">
        <f>IF(N210="nulová",J210,0)</f>
        <v>0</v>
      </c>
      <c r="BJ210" s="19" t="s">
        <v>84</v>
      </c>
      <c r="BK210" s="219">
        <f>ROUND(I210*H210,2)</f>
        <v>0</v>
      </c>
      <c r="BL210" s="19" t="s">
        <v>171</v>
      </c>
      <c r="BM210" s="218" t="s">
        <v>418</v>
      </c>
    </row>
    <row r="211" s="13" customFormat="1">
      <c r="A211" s="13"/>
      <c r="B211" s="225"/>
      <c r="C211" s="226"/>
      <c r="D211" s="227" t="s">
        <v>179</v>
      </c>
      <c r="E211" s="228" t="s">
        <v>32</v>
      </c>
      <c r="F211" s="229" t="s">
        <v>1424</v>
      </c>
      <c r="G211" s="226"/>
      <c r="H211" s="230">
        <v>3</v>
      </c>
      <c r="I211" s="231"/>
      <c r="J211" s="226"/>
      <c r="K211" s="226"/>
      <c r="L211" s="232"/>
      <c r="M211" s="233"/>
      <c r="N211" s="234"/>
      <c r="O211" s="234"/>
      <c r="P211" s="234"/>
      <c r="Q211" s="234"/>
      <c r="R211" s="234"/>
      <c r="S211" s="234"/>
      <c r="T211" s="235"/>
      <c r="U211" s="13"/>
      <c r="V211" s="13"/>
      <c r="W211" s="13"/>
      <c r="X211" s="13"/>
      <c r="Y211" s="13"/>
      <c r="Z211" s="13"/>
      <c r="AA211" s="13"/>
      <c r="AB211" s="13"/>
      <c r="AC211" s="13"/>
      <c r="AD211" s="13"/>
      <c r="AE211" s="13"/>
      <c r="AT211" s="236" t="s">
        <v>179</v>
      </c>
      <c r="AU211" s="236" t="s">
        <v>86</v>
      </c>
      <c r="AV211" s="13" t="s">
        <v>86</v>
      </c>
      <c r="AW211" s="13" t="s">
        <v>38</v>
      </c>
      <c r="AX211" s="13" t="s">
        <v>76</v>
      </c>
      <c r="AY211" s="236" t="s">
        <v>164</v>
      </c>
    </row>
    <row r="212" s="14" customFormat="1">
      <c r="A212" s="14"/>
      <c r="B212" s="237"/>
      <c r="C212" s="238"/>
      <c r="D212" s="227" t="s">
        <v>179</v>
      </c>
      <c r="E212" s="239" t="s">
        <v>32</v>
      </c>
      <c r="F212" s="240" t="s">
        <v>181</v>
      </c>
      <c r="G212" s="238"/>
      <c r="H212" s="241">
        <v>3</v>
      </c>
      <c r="I212" s="242"/>
      <c r="J212" s="238"/>
      <c r="K212" s="238"/>
      <c r="L212" s="243"/>
      <c r="M212" s="244"/>
      <c r="N212" s="245"/>
      <c r="O212" s="245"/>
      <c r="P212" s="245"/>
      <c r="Q212" s="245"/>
      <c r="R212" s="245"/>
      <c r="S212" s="245"/>
      <c r="T212" s="246"/>
      <c r="U212" s="14"/>
      <c r="V212" s="14"/>
      <c r="W212" s="14"/>
      <c r="X212" s="14"/>
      <c r="Y212" s="14"/>
      <c r="Z212" s="14"/>
      <c r="AA212" s="14"/>
      <c r="AB212" s="14"/>
      <c r="AC212" s="14"/>
      <c r="AD212" s="14"/>
      <c r="AE212" s="14"/>
      <c r="AT212" s="247" t="s">
        <v>179</v>
      </c>
      <c r="AU212" s="247" t="s">
        <v>86</v>
      </c>
      <c r="AV212" s="14" t="s">
        <v>171</v>
      </c>
      <c r="AW212" s="14" t="s">
        <v>38</v>
      </c>
      <c r="AX212" s="14" t="s">
        <v>84</v>
      </c>
      <c r="AY212" s="247" t="s">
        <v>164</v>
      </c>
    </row>
    <row r="213" s="2" customFormat="1" ht="48" customHeight="1">
      <c r="A213" s="41"/>
      <c r="B213" s="42"/>
      <c r="C213" s="207" t="s">
        <v>7</v>
      </c>
      <c r="D213" s="207" t="s">
        <v>166</v>
      </c>
      <c r="E213" s="208" t="s">
        <v>1427</v>
      </c>
      <c r="F213" s="209" t="s">
        <v>1428</v>
      </c>
      <c r="G213" s="210" t="s">
        <v>345</v>
      </c>
      <c r="H213" s="211">
        <v>5</v>
      </c>
      <c r="I213" s="212"/>
      <c r="J213" s="213">
        <f>ROUND(I213*H213,2)</f>
        <v>0</v>
      </c>
      <c r="K213" s="209" t="s">
        <v>1429</v>
      </c>
      <c r="L213" s="47"/>
      <c r="M213" s="214" t="s">
        <v>32</v>
      </c>
      <c r="N213" s="215" t="s">
        <v>47</v>
      </c>
      <c r="O213" s="87"/>
      <c r="P213" s="216">
        <f>O213*H213</f>
        <v>0</v>
      </c>
      <c r="Q213" s="216">
        <v>0</v>
      </c>
      <c r="R213" s="216">
        <f>Q213*H213</f>
        <v>0</v>
      </c>
      <c r="S213" s="216">
        <v>0</v>
      </c>
      <c r="T213" s="217">
        <f>S213*H213</f>
        <v>0</v>
      </c>
      <c r="U213" s="41"/>
      <c r="V213" s="41"/>
      <c r="W213" s="41"/>
      <c r="X213" s="41"/>
      <c r="Y213" s="41"/>
      <c r="Z213" s="41"/>
      <c r="AA213" s="41"/>
      <c r="AB213" s="41"/>
      <c r="AC213" s="41"/>
      <c r="AD213" s="41"/>
      <c r="AE213" s="41"/>
      <c r="AR213" s="218" t="s">
        <v>171</v>
      </c>
      <c r="AT213" s="218" t="s">
        <v>166</v>
      </c>
      <c r="AU213" s="218" t="s">
        <v>86</v>
      </c>
      <c r="AY213" s="19" t="s">
        <v>164</v>
      </c>
      <c r="BE213" s="219">
        <f>IF(N213="základní",J213,0)</f>
        <v>0</v>
      </c>
      <c r="BF213" s="219">
        <f>IF(N213="snížená",J213,0)</f>
        <v>0</v>
      </c>
      <c r="BG213" s="219">
        <f>IF(N213="zákl. přenesená",J213,0)</f>
        <v>0</v>
      </c>
      <c r="BH213" s="219">
        <f>IF(N213="sníž. přenesená",J213,0)</f>
        <v>0</v>
      </c>
      <c r="BI213" s="219">
        <f>IF(N213="nulová",J213,0)</f>
        <v>0</v>
      </c>
      <c r="BJ213" s="19" t="s">
        <v>84</v>
      </c>
      <c r="BK213" s="219">
        <f>ROUND(I213*H213,2)</f>
        <v>0</v>
      </c>
      <c r="BL213" s="19" t="s">
        <v>171</v>
      </c>
      <c r="BM213" s="218" t="s">
        <v>445</v>
      </c>
    </row>
    <row r="214" s="2" customFormat="1">
      <c r="A214" s="41"/>
      <c r="B214" s="42"/>
      <c r="C214" s="43"/>
      <c r="D214" s="220" t="s">
        <v>173</v>
      </c>
      <c r="E214" s="43"/>
      <c r="F214" s="221" t="s">
        <v>1430</v>
      </c>
      <c r="G214" s="43"/>
      <c r="H214" s="43"/>
      <c r="I214" s="222"/>
      <c r="J214" s="43"/>
      <c r="K214" s="43"/>
      <c r="L214" s="47"/>
      <c r="M214" s="223"/>
      <c r="N214" s="224"/>
      <c r="O214" s="87"/>
      <c r="P214" s="87"/>
      <c r="Q214" s="87"/>
      <c r="R214" s="87"/>
      <c r="S214" s="87"/>
      <c r="T214" s="88"/>
      <c r="U214" s="41"/>
      <c r="V214" s="41"/>
      <c r="W214" s="41"/>
      <c r="X214" s="41"/>
      <c r="Y214" s="41"/>
      <c r="Z214" s="41"/>
      <c r="AA214" s="41"/>
      <c r="AB214" s="41"/>
      <c r="AC214" s="41"/>
      <c r="AD214" s="41"/>
      <c r="AE214" s="41"/>
      <c r="AT214" s="19" t="s">
        <v>173</v>
      </c>
      <c r="AU214" s="19" t="s">
        <v>86</v>
      </c>
    </row>
    <row r="215" s="13" customFormat="1">
      <c r="A215" s="13"/>
      <c r="B215" s="225"/>
      <c r="C215" s="226"/>
      <c r="D215" s="227" t="s">
        <v>179</v>
      </c>
      <c r="E215" s="228" t="s">
        <v>32</v>
      </c>
      <c r="F215" s="229" t="s">
        <v>1431</v>
      </c>
      <c r="G215" s="226"/>
      <c r="H215" s="230">
        <v>5</v>
      </c>
      <c r="I215" s="231"/>
      <c r="J215" s="226"/>
      <c r="K215" s="226"/>
      <c r="L215" s="232"/>
      <c r="M215" s="233"/>
      <c r="N215" s="234"/>
      <c r="O215" s="234"/>
      <c r="P215" s="234"/>
      <c r="Q215" s="234"/>
      <c r="R215" s="234"/>
      <c r="S215" s="234"/>
      <c r="T215" s="235"/>
      <c r="U215" s="13"/>
      <c r="V215" s="13"/>
      <c r="W215" s="13"/>
      <c r="X215" s="13"/>
      <c r="Y215" s="13"/>
      <c r="Z215" s="13"/>
      <c r="AA215" s="13"/>
      <c r="AB215" s="13"/>
      <c r="AC215" s="13"/>
      <c r="AD215" s="13"/>
      <c r="AE215" s="13"/>
      <c r="AT215" s="236" t="s">
        <v>179</v>
      </c>
      <c r="AU215" s="236" t="s">
        <v>86</v>
      </c>
      <c r="AV215" s="13" t="s">
        <v>86</v>
      </c>
      <c r="AW215" s="13" t="s">
        <v>38</v>
      </c>
      <c r="AX215" s="13" t="s">
        <v>76</v>
      </c>
      <c r="AY215" s="236" t="s">
        <v>164</v>
      </c>
    </row>
    <row r="216" s="14" customFormat="1">
      <c r="A216" s="14"/>
      <c r="B216" s="237"/>
      <c r="C216" s="238"/>
      <c r="D216" s="227" t="s">
        <v>179</v>
      </c>
      <c r="E216" s="239" t="s">
        <v>32</v>
      </c>
      <c r="F216" s="240" t="s">
        <v>181</v>
      </c>
      <c r="G216" s="238"/>
      <c r="H216" s="241">
        <v>5</v>
      </c>
      <c r="I216" s="242"/>
      <c r="J216" s="238"/>
      <c r="K216" s="238"/>
      <c r="L216" s="243"/>
      <c r="M216" s="244"/>
      <c r="N216" s="245"/>
      <c r="O216" s="245"/>
      <c r="P216" s="245"/>
      <c r="Q216" s="245"/>
      <c r="R216" s="245"/>
      <c r="S216" s="245"/>
      <c r="T216" s="246"/>
      <c r="U216" s="14"/>
      <c r="V216" s="14"/>
      <c r="W216" s="14"/>
      <c r="X216" s="14"/>
      <c r="Y216" s="14"/>
      <c r="Z216" s="14"/>
      <c r="AA216" s="14"/>
      <c r="AB216" s="14"/>
      <c r="AC216" s="14"/>
      <c r="AD216" s="14"/>
      <c r="AE216" s="14"/>
      <c r="AT216" s="247" t="s">
        <v>179</v>
      </c>
      <c r="AU216" s="247" t="s">
        <v>86</v>
      </c>
      <c r="AV216" s="14" t="s">
        <v>171</v>
      </c>
      <c r="AW216" s="14" t="s">
        <v>38</v>
      </c>
      <c r="AX216" s="14" t="s">
        <v>84</v>
      </c>
      <c r="AY216" s="247" t="s">
        <v>164</v>
      </c>
    </row>
    <row r="217" s="2" customFormat="1" ht="48" customHeight="1">
      <c r="A217" s="41"/>
      <c r="B217" s="42"/>
      <c r="C217" s="207" t="s">
        <v>313</v>
      </c>
      <c r="D217" s="207" t="s">
        <v>166</v>
      </c>
      <c r="E217" s="208" t="s">
        <v>1432</v>
      </c>
      <c r="F217" s="209" t="s">
        <v>1433</v>
      </c>
      <c r="G217" s="210" t="s">
        <v>345</v>
      </c>
      <c r="H217" s="211">
        <v>17.899999999999999</v>
      </c>
      <c r="I217" s="212"/>
      <c r="J217" s="213">
        <f>ROUND(I217*H217,2)</f>
        <v>0</v>
      </c>
      <c r="K217" s="209" t="s">
        <v>1429</v>
      </c>
      <c r="L217" s="47"/>
      <c r="M217" s="214" t="s">
        <v>32</v>
      </c>
      <c r="N217" s="215" t="s">
        <v>47</v>
      </c>
      <c r="O217" s="87"/>
      <c r="P217" s="216">
        <f>O217*H217</f>
        <v>0</v>
      </c>
      <c r="Q217" s="216">
        <v>0</v>
      </c>
      <c r="R217" s="216">
        <f>Q217*H217</f>
        <v>0</v>
      </c>
      <c r="S217" s="216">
        <v>0</v>
      </c>
      <c r="T217" s="217">
        <f>S217*H217</f>
        <v>0</v>
      </c>
      <c r="U217" s="41"/>
      <c r="V217" s="41"/>
      <c r="W217" s="41"/>
      <c r="X217" s="41"/>
      <c r="Y217" s="41"/>
      <c r="Z217" s="41"/>
      <c r="AA217" s="41"/>
      <c r="AB217" s="41"/>
      <c r="AC217" s="41"/>
      <c r="AD217" s="41"/>
      <c r="AE217" s="41"/>
      <c r="AR217" s="218" t="s">
        <v>171</v>
      </c>
      <c r="AT217" s="218" t="s">
        <v>166</v>
      </c>
      <c r="AU217" s="218" t="s">
        <v>86</v>
      </c>
      <c r="AY217" s="19" t="s">
        <v>164</v>
      </c>
      <c r="BE217" s="219">
        <f>IF(N217="základní",J217,0)</f>
        <v>0</v>
      </c>
      <c r="BF217" s="219">
        <f>IF(N217="snížená",J217,0)</f>
        <v>0</v>
      </c>
      <c r="BG217" s="219">
        <f>IF(N217="zákl. přenesená",J217,0)</f>
        <v>0</v>
      </c>
      <c r="BH217" s="219">
        <f>IF(N217="sníž. přenesená",J217,0)</f>
        <v>0</v>
      </c>
      <c r="BI217" s="219">
        <f>IF(N217="nulová",J217,0)</f>
        <v>0</v>
      </c>
      <c r="BJ217" s="19" t="s">
        <v>84</v>
      </c>
      <c r="BK217" s="219">
        <f>ROUND(I217*H217,2)</f>
        <v>0</v>
      </c>
      <c r="BL217" s="19" t="s">
        <v>171</v>
      </c>
      <c r="BM217" s="218" t="s">
        <v>453</v>
      </c>
    </row>
    <row r="218" s="2" customFormat="1">
      <c r="A218" s="41"/>
      <c r="B218" s="42"/>
      <c r="C218" s="43"/>
      <c r="D218" s="220" t="s">
        <v>173</v>
      </c>
      <c r="E218" s="43"/>
      <c r="F218" s="221" t="s">
        <v>1434</v>
      </c>
      <c r="G218" s="43"/>
      <c r="H218" s="43"/>
      <c r="I218" s="222"/>
      <c r="J218" s="43"/>
      <c r="K218" s="43"/>
      <c r="L218" s="47"/>
      <c r="M218" s="223"/>
      <c r="N218" s="224"/>
      <c r="O218" s="87"/>
      <c r="P218" s="87"/>
      <c r="Q218" s="87"/>
      <c r="R218" s="87"/>
      <c r="S218" s="87"/>
      <c r="T218" s="88"/>
      <c r="U218" s="41"/>
      <c r="V218" s="41"/>
      <c r="W218" s="41"/>
      <c r="X218" s="41"/>
      <c r="Y218" s="41"/>
      <c r="Z218" s="41"/>
      <c r="AA218" s="41"/>
      <c r="AB218" s="41"/>
      <c r="AC218" s="41"/>
      <c r="AD218" s="41"/>
      <c r="AE218" s="41"/>
      <c r="AT218" s="19" t="s">
        <v>173</v>
      </c>
      <c r="AU218" s="19" t="s">
        <v>86</v>
      </c>
    </row>
    <row r="219" s="13" customFormat="1">
      <c r="A219" s="13"/>
      <c r="B219" s="225"/>
      <c r="C219" s="226"/>
      <c r="D219" s="227" t="s">
        <v>179</v>
      </c>
      <c r="E219" s="228" t="s">
        <v>32</v>
      </c>
      <c r="F219" s="229" t="s">
        <v>1435</v>
      </c>
      <c r="G219" s="226"/>
      <c r="H219" s="230">
        <v>17.899999999999999</v>
      </c>
      <c r="I219" s="231"/>
      <c r="J219" s="226"/>
      <c r="K219" s="226"/>
      <c r="L219" s="232"/>
      <c r="M219" s="233"/>
      <c r="N219" s="234"/>
      <c r="O219" s="234"/>
      <c r="P219" s="234"/>
      <c r="Q219" s="234"/>
      <c r="R219" s="234"/>
      <c r="S219" s="234"/>
      <c r="T219" s="235"/>
      <c r="U219" s="13"/>
      <c r="V219" s="13"/>
      <c r="W219" s="13"/>
      <c r="X219" s="13"/>
      <c r="Y219" s="13"/>
      <c r="Z219" s="13"/>
      <c r="AA219" s="13"/>
      <c r="AB219" s="13"/>
      <c r="AC219" s="13"/>
      <c r="AD219" s="13"/>
      <c r="AE219" s="13"/>
      <c r="AT219" s="236" t="s">
        <v>179</v>
      </c>
      <c r="AU219" s="236" t="s">
        <v>86</v>
      </c>
      <c r="AV219" s="13" t="s">
        <v>86</v>
      </c>
      <c r="AW219" s="13" t="s">
        <v>38</v>
      </c>
      <c r="AX219" s="13" t="s">
        <v>76</v>
      </c>
      <c r="AY219" s="236" t="s">
        <v>164</v>
      </c>
    </row>
    <row r="220" s="14" customFormat="1">
      <c r="A220" s="14"/>
      <c r="B220" s="237"/>
      <c r="C220" s="238"/>
      <c r="D220" s="227" t="s">
        <v>179</v>
      </c>
      <c r="E220" s="239" t="s">
        <v>32</v>
      </c>
      <c r="F220" s="240" t="s">
        <v>181</v>
      </c>
      <c r="G220" s="238"/>
      <c r="H220" s="241">
        <v>17.899999999999999</v>
      </c>
      <c r="I220" s="242"/>
      <c r="J220" s="238"/>
      <c r="K220" s="238"/>
      <c r="L220" s="243"/>
      <c r="M220" s="244"/>
      <c r="N220" s="245"/>
      <c r="O220" s="245"/>
      <c r="P220" s="245"/>
      <c r="Q220" s="245"/>
      <c r="R220" s="245"/>
      <c r="S220" s="245"/>
      <c r="T220" s="246"/>
      <c r="U220" s="14"/>
      <c r="V220" s="14"/>
      <c r="W220" s="14"/>
      <c r="X220" s="14"/>
      <c r="Y220" s="14"/>
      <c r="Z220" s="14"/>
      <c r="AA220" s="14"/>
      <c r="AB220" s="14"/>
      <c r="AC220" s="14"/>
      <c r="AD220" s="14"/>
      <c r="AE220" s="14"/>
      <c r="AT220" s="247" t="s">
        <v>179</v>
      </c>
      <c r="AU220" s="247" t="s">
        <v>86</v>
      </c>
      <c r="AV220" s="14" t="s">
        <v>171</v>
      </c>
      <c r="AW220" s="14" t="s">
        <v>38</v>
      </c>
      <c r="AX220" s="14" t="s">
        <v>84</v>
      </c>
      <c r="AY220" s="247" t="s">
        <v>164</v>
      </c>
    </row>
    <row r="221" s="2" customFormat="1" ht="48" customHeight="1">
      <c r="A221" s="41"/>
      <c r="B221" s="42"/>
      <c r="C221" s="207" t="s">
        <v>321</v>
      </c>
      <c r="D221" s="207" t="s">
        <v>166</v>
      </c>
      <c r="E221" s="208" t="s">
        <v>1436</v>
      </c>
      <c r="F221" s="209" t="s">
        <v>1437</v>
      </c>
      <c r="G221" s="210" t="s">
        <v>335</v>
      </c>
      <c r="H221" s="211">
        <v>13</v>
      </c>
      <c r="I221" s="212"/>
      <c r="J221" s="213">
        <f>ROUND(I221*H221,2)</f>
        <v>0</v>
      </c>
      <c r="K221" s="209" t="s">
        <v>170</v>
      </c>
      <c r="L221" s="47"/>
      <c r="M221" s="214" t="s">
        <v>32</v>
      </c>
      <c r="N221" s="215" t="s">
        <v>47</v>
      </c>
      <c r="O221" s="87"/>
      <c r="P221" s="216">
        <f>O221*H221</f>
        <v>0</v>
      </c>
      <c r="Q221" s="216">
        <v>0</v>
      </c>
      <c r="R221" s="216">
        <f>Q221*H221</f>
        <v>0</v>
      </c>
      <c r="S221" s="216">
        <v>0</v>
      </c>
      <c r="T221" s="217">
        <f>S221*H221</f>
        <v>0</v>
      </c>
      <c r="U221" s="41"/>
      <c r="V221" s="41"/>
      <c r="W221" s="41"/>
      <c r="X221" s="41"/>
      <c r="Y221" s="41"/>
      <c r="Z221" s="41"/>
      <c r="AA221" s="41"/>
      <c r="AB221" s="41"/>
      <c r="AC221" s="41"/>
      <c r="AD221" s="41"/>
      <c r="AE221" s="41"/>
      <c r="AR221" s="218" t="s">
        <v>171</v>
      </c>
      <c r="AT221" s="218" t="s">
        <v>166</v>
      </c>
      <c r="AU221" s="218" t="s">
        <v>86</v>
      </c>
      <c r="AY221" s="19" t="s">
        <v>164</v>
      </c>
      <c r="BE221" s="219">
        <f>IF(N221="základní",J221,0)</f>
        <v>0</v>
      </c>
      <c r="BF221" s="219">
        <f>IF(N221="snížená",J221,0)</f>
        <v>0</v>
      </c>
      <c r="BG221" s="219">
        <f>IF(N221="zákl. přenesená",J221,0)</f>
        <v>0</v>
      </c>
      <c r="BH221" s="219">
        <f>IF(N221="sníž. přenesená",J221,0)</f>
        <v>0</v>
      </c>
      <c r="BI221" s="219">
        <f>IF(N221="nulová",J221,0)</f>
        <v>0</v>
      </c>
      <c r="BJ221" s="19" t="s">
        <v>84</v>
      </c>
      <c r="BK221" s="219">
        <f>ROUND(I221*H221,2)</f>
        <v>0</v>
      </c>
      <c r="BL221" s="19" t="s">
        <v>171</v>
      </c>
      <c r="BM221" s="218" t="s">
        <v>462</v>
      </c>
    </row>
    <row r="222" s="2" customFormat="1">
      <c r="A222" s="41"/>
      <c r="B222" s="42"/>
      <c r="C222" s="43"/>
      <c r="D222" s="220" t="s">
        <v>173</v>
      </c>
      <c r="E222" s="43"/>
      <c r="F222" s="221" t="s">
        <v>1438</v>
      </c>
      <c r="G222" s="43"/>
      <c r="H222" s="43"/>
      <c r="I222" s="222"/>
      <c r="J222" s="43"/>
      <c r="K222" s="43"/>
      <c r="L222" s="47"/>
      <c r="M222" s="223"/>
      <c r="N222" s="224"/>
      <c r="O222" s="87"/>
      <c r="P222" s="87"/>
      <c r="Q222" s="87"/>
      <c r="R222" s="87"/>
      <c r="S222" s="87"/>
      <c r="T222" s="88"/>
      <c r="U222" s="41"/>
      <c r="V222" s="41"/>
      <c r="W222" s="41"/>
      <c r="X222" s="41"/>
      <c r="Y222" s="41"/>
      <c r="Z222" s="41"/>
      <c r="AA222" s="41"/>
      <c r="AB222" s="41"/>
      <c r="AC222" s="41"/>
      <c r="AD222" s="41"/>
      <c r="AE222" s="41"/>
      <c r="AT222" s="19" t="s">
        <v>173</v>
      </c>
      <c r="AU222" s="19" t="s">
        <v>86</v>
      </c>
    </row>
    <row r="223" s="13" customFormat="1">
      <c r="A223" s="13"/>
      <c r="B223" s="225"/>
      <c r="C223" s="226"/>
      <c r="D223" s="227" t="s">
        <v>179</v>
      </c>
      <c r="E223" s="228" t="s">
        <v>32</v>
      </c>
      <c r="F223" s="229" t="s">
        <v>1439</v>
      </c>
      <c r="G223" s="226"/>
      <c r="H223" s="230">
        <v>7</v>
      </c>
      <c r="I223" s="231"/>
      <c r="J223" s="226"/>
      <c r="K223" s="226"/>
      <c r="L223" s="232"/>
      <c r="M223" s="233"/>
      <c r="N223" s="234"/>
      <c r="O223" s="234"/>
      <c r="P223" s="234"/>
      <c r="Q223" s="234"/>
      <c r="R223" s="234"/>
      <c r="S223" s="234"/>
      <c r="T223" s="235"/>
      <c r="U223" s="13"/>
      <c r="V223" s="13"/>
      <c r="W223" s="13"/>
      <c r="X223" s="13"/>
      <c r="Y223" s="13"/>
      <c r="Z223" s="13"/>
      <c r="AA223" s="13"/>
      <c r="AB223" s="13"/>
      <c r="AC223" s="13"/>
      <c r="AD223" s="13"/>
      <c r="AE223" s="13"/>
      <c r="AT223" s="236" t="s">
        <v>179</v>
      </c>
      <c r="AU223" s="236" t="s">
        <v>86</v>
      </c>
      <c r="AV223" s="13" t="s">
        <v>86</v>
      </c>
      <c r="AW223" s="13" t="s">
        <v>38</v>
      </c>
      <c r="AX223" s="13" t="s">
        <v>76</v>
      </c>
      <c r="AY223" s="236" t="s">
        <v>164</v>
      </c>
    </row>
    <row r="224" s="13" customFormat="1">
      <c r="A224" s="13"/>
      <c r="B224" s="225"/>
      <c r="C224" s="226"/>
      <c r="D224" s="227" t="s">
        <v>179</v>
      </c>
      <c r="E224" s="228" t="s">
        <v>32</v>
      </c>
      <c r="F224" s="229" t="s">
        <v>1440</v>
      </c>
      <c r="G224" s="226"/>
      <c r="H224" s="230">
        <v>5</v>
      </c>
      <c r="I224" s="231"/>
      <c r="J224" s="226"/>
      <c r="K224" s="226"/>
      <c r="L224" s="232"/>
      <c r="M224" s="233"/>
      <c r="N224" s="234"/>
      <c r="O224" s="234"/>
      <c r="P224" s="234"/>
      <c r="Q224" s="234"/>
      <c r="R224" s="234"/>
      <c r="S224" s="234"/>
      <c r="T224" s="235"/>
      <c r="U224" s="13"/>
      <c r="V224" s="13"/>
      <c r="W224" s="13"/>
      <c r="X224" s="13"/>
      <c r="Y224" s="13"/>
      <c r="Z224" s="13"/>
      <c r="AA224" s="13"/>
      <c r="AB224" s="13"/>
      <c r="AC224" s="13"/>
      <c r="AD224" s="13"/>
      <c r="AE224" s="13"/>
      <c r="AT224" s="236" t="s">
        <v>179</v>
      </c>
      <c r="AU224" s="236" t="s">
        <v>86</v>
      </c>
      <c r="AV224" s="13" t="s">
        <v>86</v>
      </c>
      <c r="AW224" s="13" t="s">
        <v>38</v>
      </c>
      <c r="AX224" s="13" t="s">
        <v>76</v>
      </c>
      <c r="AY224" s="236" t="s">
        <v>164</v>
      </c>
    </row>
    <row r="225" s="13" customFormat="1">
      <c r="A225" s="13"/>
      <c r="B225" s="225"/>
      <c r="C225" s="226"/>
      <c r="D225" s="227" t="s">
        <v>179</v>
      </c>
      <c r="E225" s="228" t="s">
        <v>32</v>
      </c>
      <c r="F225" s="229" t="s">
        <v>1441</v>
      </c>
      <c r="G225" s="226"/>
      <c r="H225" s="230">
        <v>1</v>
      </c>
      <c r="I225" s="231"/>
      <c r="J225" s="226"/>
      <c r="K225" s="226"/>
      <c r="L225" s="232"/>
      <c r="M225" s="233"/>
      <c r="N225" s="234"/>
      <c r="O225" s="234"/>
      <c r="P225" s="234"/>
      <c r="Q225" s="234"/>
      <c r="R225" s="234"/>
      <c r="S225" s="234"/>
      <c r="T225" s="235"/>
      <c r="U225" s="13"/>
      <c r="V225" s="13"/>
      <c r="W225" s="13"/>
      <c r="X225" s="13"/>
      <c r="Y225" s="13"/>
      <c r="Z225" s="13"/>
      <c r="AA225" s="13"/>
      <c r="AB225" s="13"/>
      <c r="AC225" s="13"/>
      <c r="AD225" s="13"/>
      <c r="AE225" s="13"/>
      <c r="AT225" s="236" t="s">
        <v>179</v>
      </c>
      <c r="AU225" s="236" t="s">
        <v>86</v>
      </c>
      <c r="AV225" s="13" t="s">
        <v>86</v>
      </c>
      <c r="AW225" s="13" t="s">
        <v>38</v>
      </c>
      <c r="AX225" s="13" t="s">
        <v>76</v>
      </c>
      <c r="AY225" s="236" t="s">
        <v>164</v>
      </c>
    </row>
    <row r="226" s="14" customFormat="1">
      <c r="A226" s="14"/>
      <c r="B226" s="237"/>
      <c r="C226" s="238"/>
      <c r="D226" s="227" t="s">
        <v>179</v>
      </c>
      <c r="E226" s="239" t="s">
        <v>32</v>
      </c>
      <c r="F226" s="240" t="s">
        <v>181</v>
      </c>
      <c r="G226" s="238"/>
      <c r="H226" s="241">
        <v>13</v>
      </c>
      <c r="I226" s="242"/>
      <c r="J226" s="238"/>
      <c r="K226" s="238"/>
      <c r="L226" s="243"/>
      <c r="M226" s="244"/>
      <c r="N226" s="245"/>
      <c r="O226" s="245"/>
      <c r="P226" s="245"/>
      <c r="Q226" s="245"/>
      <c r="R226" s="245"/>
      <c r="S226" s="245"/>
      <c r="T226" s="246"/>
      <c r="U226" s="14"/>
      <c r="V226" s="14"/>
      <c r="W226" s="14"/>
      <c r="X226" s="14"/>
      <c r="Y226" s="14"/>
      <c r="Z226" s="14"/>
      <c r="AA226" s="14"/>
      <c r="AB226" s="14"/>
      <c r="AC226" s="14"/>
      <c r="AD226" s="14"/>
      <c r="AE226" s="14"/>
      <c r="AT226" s="247" t="s">
        <v>179</v>
      </c>
      <c r="AU226" s="247" t="s">
        <v>86</v>
      </c>
      <c r="AV226" s="14" t="s">
        <v>171</v>
      </c>
      <c r="AW226" s="14" t="s">
        <v>38</v>
      </c>
      <c r="AX226" s="14" t="s">
        <v>84</v>
      </c>
      <c r="AY226" s="247" t="s">
        <v>164</v>
      </c>
    </row>
    <row r="227" s="2" customFormat="1" ht="16.5" customHeight="1">
      <c r="A227" s="41"/>
      <c r="B227" s="42"/>
      <c r="C227" s="258" t="s">
        <v>326</v>
      </c>
      <c r="D227" s="258" t="s">
        <v>237</v>
      </c>
      <c r="E227" s="259" t="s">
        <v>1442</v>
      </c>
      <c r="F227" s="260" t="s">
        <v>1443</v>
      </c>
      <c r="G227" s="261" t="s">
        <v>335</v>
      </c>
      <c r="H227" s="262">
        <v>12</v>
      </c>
      <c r="I227" s="263"/>
      <c r="J227" s="264">
        <f>ROUND(I227*H227,2)</f>
        <v>0</v>
      </c>
      <c r="K227" s="260" t="s">
        <v>170</v>
      </c>
      <c r="L227" s="265"/>
      <c r="M227" s="266" t="s">
        <v>32</v>
      </c>
      <c r="N227" s="267" t="s">
        <v>47</v>
      </c>
      <c r="O227" s="87"/>
      <c r="P227" s="216">
        <f>O227*H227</f>
        <v>0</v>
      </c>
      <c r="Q227" s="216">
        <v>0.00027999999999999998</v>
      </c>
      <c r="R227" s="216">
        <f>Q227*H227</f>
        <v>0.0033599999999999997</v>
      </c>
      <c r="S227" s="216">
        <v>0</v>
      </c>
      <c r="T227" s="217">
        <f>S227*H227</f>
        <v>0</v>
      </c>
      <c r="U227" s="41"/>
      <c r="V227" s="41"/>
      <c r="W227" s="41"/>
      <c r="X227" s="41"/>
      <c r="Y227" s="41"/>
      <c r="Z227" s="41"/>
      <c r="AA227" s="41"/>
      <c r="AB227" s="41"/>
      <c r="AC227" s="41"/>
      <c r="AD227" s="41"/>
      <c r="AE227" s="41"/>
      <c r="AR227" s="218" t="s">
        <v>218</v>
      </c>
      <c r="AT227" s="218" t="s">
        <v>237</v>
      </c>
      <c r="AU227" s="218" t="s">
        <v>86</v>
      </c>
      <c r="AY227" s="19" t="s">
        <v>164</v>
      </c>
      <c r="BE227" s="219">
        <f>IF(N227="základní",J227,0)</f>
        <v>0</v>
      </c>
      <c r="BF227" s="219">
        <f>IF(N227="snížená",J227,0)</f>
        <v>0</v>
      </c>
      <c r="BG227" s="219">
        <f>IF(N227="zákl. přenesená",J227,0)</f>
        <v>0</v>
      </c>
      <c r="BH227" s="219">
        <f>IF(N227="sníž. přenesená",J227,0)</f>
        <v>0</v>
      </c>
      <c r="BI227" s="219">
        <f>IF(N227="nulová",J227,0)</f>
        <v>0</v>
      </c>
      <c r="BJ227" s="19" t="s">
        <v>84</v>
      </c>
      <c r="BK227" s="219">
        <f>ROUND(I227*H227,2)</f>
        <v>0</v>
      </c>
      <c r="BL227" s="19" t="s">
        <v>171</v>
      </c>
      <c r="BM227" s="218" t="s">
        <v>477</v>
      </c>
    </row>
    <row r="228" s="13" customFormat="1">
      <c r="A228" s="13"/>
      <c r="B228" s="225"/>
      <c r="C228" s="226"/>
      <c r="D228" s="227" t="s">
        <v>179</v>
      </c>
      <c r="E228" s="228" t="s">
        <v>32</v>
      </c>
      <c r="F228" s="229" t="s">
        <v>1439</v>
      </c>
      <c r="G228" s="226"/>
      <c r="H228" s="230">
        <v>7</v>
      </c>
      <c r="I228" s="231"/>
      <c r="J228" s="226"/>
      <c r="K228" s="226"/>
      <c r="L228" s="232"/>
      <c r="M228" s="233"/>
      <c r="N228" s="234"/>
      <c r="O228" s="234"/>
      <c r="P228" s="234"/>
      <c r="Q228" s="234"/>
      <c r="R228" s="234"/>
      <c r="S228" s="234"/>
      <c r="T228" s="235"/>
      <c r="U228" s="13"/>
      <c r="V228" s="13"/>
      <c r="W228" s="13"/>
      <c r="X228" s="13"/>
      <c r="Y228" s="13"/>
      <c r="Z228" s="13"/>
      <c r="AA228" s="13"/>
      <c r="AB228" s="13"/>
      <c r="AC228" s="13"/>
      <c r="AD228" s="13"/>
      <c r="AE228" s="13"/>
      <c r="AT228" s="236" t="s">
        <v>179</v>
      </c>
      <c r="AU228" s="236" t="s">
        <v>86</v>
      </c>
      <c r="AV228" s="13" t="s">
        <v>86</v>
      </c>
      <c r="AW228" s="13" t="s">
        <v>38</v>
      </c>
      <c r="AX228" s="13" t="s">
        <v>76</v>
      </c>
      <c r="AY228" s="236" t="s">
        <v>164</v>
      </c>
    </row>
    <row r="229" s="13" customFormat="1">
      <c r="A229" s="13"/>
      <c r="B229" s="225"/>
      <c r="C229" s="226"/>
      <c r="D229" s="227" t="s">
        <v>179</v>
      </c>
      <c r="E229" s="228" t="s">
        <v>32</v>
      </c>
      <c r="F229" s="229" t="s">
        <v>1440</v>
      </c>
      <c r="G229" s="226"/>
      <c r="H229" s="230">
        <v>5</v>
      </c>
      <c r="I229" s="231"/>
      <c r="J229" s="226"/>
      <c r="K229" s="226"/>
      <c r="L229" s="232"/>
      <c r="M229" s="233"/>
      <c r="N229" s="234"/>
      <c r="O229" s="234"/>
      <c r="P229" s="234"/>
      <c r="Q229" s="234"/>
      <c r="R229" s="234"/>
      <c r="S229" s="234"/>
      <c r="T229" s="235"/>
      <c r="U229" s="13"/>
      <c r="V229" s="13"/>
      <c r="W229" s="13"/>
      <c r="X229" s="13"/>
      <c r="Y229" s="13"/>
      <c r="Z229" s="13"/>
      <c r="AA229" s="13"/>
      <c r="AB229" s="13"/>
      <c r="AC229" s="13"/>
      <c r="AD229" s="13"/>
      <c r="AE229" s="13"/>
      <c r="AT229" s="236" t="s">
        <v>179</v>
      </c>
      <c r="AU229" s="236" t="s">
        <v>86</v>
      </c>
      <c r="AV229" s="13" t="s">
        <v>86</v>
      </c>
      <c r="AW229" s="13" t="s">
        <v>38</v>
      </c>
      <c r="AX229" s="13" t="s">
        <v>76</v>
      </c>
      <c r="AY229" s="236" t="s">
        <v>164</v>
      </c>
    </row>
    <row r="230" s="14" customFormat="1">
      <c r="A230" s="14"/>
      <c r="B230" s="237"/>
      <c r="C230" s="238"/>
      <c r="D230" s="227" t="s">
        <v>179</v>
      </c>
      <c r="E230" s="239" t="s">
        <v>32</v>
      </c>
      <c r="F230" s="240" t="s">
        <v>181</v>
      </c>
      <c r="G230" s="238"/>
      <c r="H230" s="241">
        <v>12</v>
      </c>
      <c r="I230" s="242"/>
      <c r="J230" s="238"/>
      <c r="K230" s="238"/>
      <c r="L230" s="243"/>
      <c r="M230" s="244"/>
      <c r="N230" s="245"/>
      <c r="O230" s="245"/>
      <c r="P230" s="245"/>
      <c r="Q230" s="245"/>
      <c r="R230" s="245"/>
      <c r="S230" s="245"/>
      <c r="T230" s="246"/>
      <c r="U230" s="14"/>
      <c r="V230" s="14"/>
      <c r="W230" s="14"/>
      <c r="X230" s="14"/>
      <c r="Y230" s="14"/>
      <c r="Z230" s="14"/>
      <c r="AA230" s="14"/>
      <c r="AB230" s="14"/>
      <c r="AC230" s="14"/>
      <c r="AD230" s="14"/>
      <c r="AE230" s="14"/>
      <c r="AT230" s="247" t="s">
        <v>179</v>
      </c>
      <c r="AU230" s="247" t="s">
        <v>86</v>
      </c>
      <c r="AV230" s="14" t="s">
        <v>171</v>
      </c>
      <c r="AW230" s="14" t="s">
        <v>38</v>
      </c>
      <c r="AX230" s="14" t="s">
        <v>84</v>
      </c>
      <c r="AY230" s="247" t="s">
        <v>164</v>
      </c>
    </row>
    <row r="231" s="2" customFormat="1" ht="26.4" customHeight="1">
      <c r="A231" s="41"/>
      <c r="B231" s="42"/>
      <c r="C231" s="258" t="s">
        <v>332</v>
      </c>
      <c r="D231" s="258" t="s">
        <v>237</v>
      </c>
      <c r="E231" s="259" t="s">
        <v>1444</v>
      </c>
      <c r="F231" s="260" t="s">
        <v>1445</v>
      </c>
      <c r="G231" s="261" t="s">
        <v>335</v>
      </c>
      <c r="H231" s="262">
        <v>1</v>
      </c>
      <c r="I231" s="263"/>
      <c r="J231" s="264">
        <f>ROUND(I231*H231,2)</f>
        <v>0</v>
      </c>
      <c r="K231" s="260" t="s">
        <v>170</v>
      </c>
      <c r="L231" s="265"/>
      <c r="M231" s="266" t="s">
        <v>32</v>
      </c>
      <c r="N231" s="267" t="s">
        <v>47</v>
      </c>
      <c r="O231" s="87"/>
      <c r="P231" s="216">
        <f>O231*H231</f>
        <v>0</v>
      </c>
      <c r="Q231" s="216">
        <v>0.00029999999999999997</v>
      </c>
      <c r="R231" s="216">
        <f>Q231*H231</f>
        <v>0.00029999999999999997</v>
      </c>
      <c r="S231" s="216">
        <v>0</v>
      </c>
      <c r="T231" s="217">
        <f>S231*H231</f>
        <v>0</v>
      </c>
      <c r="U231" s="41"/>
      <c r="V231" s="41"/>
      <c r="W231" s="41"/>
      <c r="X231" s="41"/>
      <c r="Y231" s="41"/>
      <c r="Z231" s="41"/>
      <c r="AA231" s="41"/>
      <c r="AB231" s="41"/>
      <c r="AC231" s="41"/>
      <c r="AD231" s="41"/>
      <c r="AE231" s="41"/>
      <c r="AR231" s="218" t="s">
        <v>218</v>
      </c>
      <c r="AT231" s="218" t="s">
        <v>237</v>
      </c>
      <c r="AU231" s="218" t="s">
        <v>86</v>
      </c>
      <c r="AY231" s="19" t="s">
        <v>164</v>
      </c>
      <c r="BE231" s="219">
        <f>IF(N231="základní",J231,0)</f>
        <v>0</v>
      </c>
      <c r="BF231" s="219">
        <f>IF(N231="snížená",J231,0)</f>
        <v>0</v>
      </c>
      <c r="BG231" s="219">
        <f>IF(N231="zákl. přenesená",J231,0)</f>
        <v>0</v>
      </c>
      <c r="BH231" s="219">
        <f>IF(N231="sníž. přenesená",J231,0)</f>
        <v>0</v>
      </c>
      <c r="BI231" s="219">
        <f>IF(N231="nulová",J231,0)</f>
        <v>0</v>
      </c>
      <c r="BJ231" s="19" t="s">
        <v>84</v>
      </c>
      <c r="BK231" s="219">
        <f>ROUND(I231*H231,2)</f>
        <v>0</v>
      </c>
      <c r="BL231" s="19" t="s">
        <v>171</v>
      </c>
      <c r="BM231" s="218" t="s">
        <v>488</v>
      </c>
    </row>
    <row r="232" s="13" customFormat="1">
      <c r="A232" s="13"/>
      <c r="B232" s="225"/>
      <c r="C232" s="226"/>
      <c r="D232" s="227" t="s">
        <v>179</v>
      </c>
      <c r="E232" s="228" t="s">
        <v>32</v>
      </c>
      <c r="F232" s="229" t="s">
        <v>1441</v>
      </c>
      <c r="G232" s="226"/>
      <c r="H232" s="230">
        <v>1</v>
      </c>
      <c r="I232" s="231"/>
      <c r="J232" s="226"/>
      <c r="K232" s="226"/>
      <c r="L232" s="232"/>
      <c r="M232" s="233"/>
      <c r="N232" s="234"/>
      <c r="O232" s="234"/>
      <c r="P232" s="234"/>
      <c r="Q232" s="234"/>
      <c r="R232" s="234"/>
      <c r="S232" s="234"/>
      <c r="T232" s="235"/>
      <c r="U232" s="13"/>
      <c r="V232" s="13"/>
      <c r="W232" s="13"/>
      <c r="X232" s="13"/>
      <c r="Y232" s="13"/>
      <c r="Z232" s="13"/>
      <c r="AA232" s="13"/>
      <c r="AB232" s="13"/>
      <c r="AC232" s="13"/>
      <c r="AD232" s="13"/>
      <c r="AE232" s="13"/>
      <c r="AT232" s="236" t="s">
        <v>179</v>
      </c>
      <c r="AU232" s="236" t="s">
        <v>86</v>
      </c>
      <c r="AV232" s="13" t="s">
        <v>86</v>
      </c>
      <c r="AW232" s="13" t="s">
        <v>38</v>
      </c>
      <c r="AX232" s="13" t="s">
        <v>76</v>
      </c>
      <c r="AY232" s="236" t="s">
        <v>164</v>
      </c>
    </row>
    <row r="233" s="14" customFormat="1">
      <c r="A233" s="14"/>
      <c r="B233" s="237"/>
      <c r="C233" s="238"/>
      <c r="D233" s="227" t="s">
        <v>179</v>
      </c>
      <c r="E233" s="239" t="s">
        <v>32</v>
      </c>
      <c r="F233" s="240" t="s">
        <v>181</v>
      </c>
      <c r="G233" s="238"/>
      <c r="H233" s="241">
        <v>1</v>
      </c>
      <c r="I233" s="242"/>
      <c r="J233" s="238"/>
      <c r="K233" s="238"/>
      <c r="L233" s="243"/>
      <c r="M233" s="244"/>
      <c r="N233" s="245"/>
      <c r="O233" s="245"/>
      <c r="P233" s="245"/>
      <c r="Q233" s="245"/>
      <c r="R233" s="245"/>
      <c r="S233" s="245"/>
      <c r="T233" s="246"/>
      <c r="U233" s="14"/>
      <c r="V233" s="14"/>
      <c r="W233" s="14"/>
      <c r="X233" s="14"/>
      <c r="Y233" s="14"/>
      <c r="Z233" s="14"/>
      <c r="AA233" s="14"/>
      <c r="AB233" s="14"/>
      <c r="AC233" s="14"/>
      <c r="AD233" s="14"/>
      <c r="AE233" s="14"/>
      <c r="AT233" s="247" t="s">
        <v>179</v>
      </c>
      <c r="AU233" s="247" t="s">
        <v>86</v>
      </c>
      <c r="AV233" s="14" t="s">
        <v>171</v>
      </c>
      <c r="AW233" s="14" t="s">
        <v>38</v>
      </c>
      <c r="AX233" s="14" t="s">
        <v>84</v>
      </c>
      <c r="AY233" s="247" t="s">
        <v>164</v>
      </c>
    </row>
    <row r="234" s="2" customFormat="1" ht="40.8" customHeight="1">
      <c r="A234" s="41"/>
      <c r="B234" s="42"/>
      <c r="C234" s="207" t="s">
        <v>338</v>
      </c>
      <c r="D234" s="207" t="s">
        <v>166</v>
      </c>
      <c r="E234" s="208" t="s">
        <v>1446</v>
      </c>
      <c r="F234" s="209" t="s">
        <v>1447</v>
      </c>
      <c r="G234" s="210" t="s">
        <v>335</v>
      </c>
      <c r="H234" s="211">
        <v>2</v>
      </c>
      <c r="I234" s="212"/>
      <c r="J234" s="213">
        <f>ROUND(I234*H234,2)</f>
        <v>0</v>
      </c>
      <c r="K234" s="209" t="s">
        <v>170</v>
      </c>
      <c r="L234" s="47"/>
      <c r="M234" s="214" t="s">
        <v>32</v>
      </c>
      <c r="N234" s="215" t="s">
        <v>47</v>
      </c>
      <c r="O234" s="87"/>
      <c r="P234" s="216">
        <f>O234*H234</f>
        <v>0</v>
      </c>
      <c r="Q234" s="216">
        <v>0</v>
      </c>
      <c r="R234" s="216">
        <f>Q234*H234</f>
        <v>0</v>
      </c>
      <c r="S234" s="216">
        <v>0</v>
      </c>
      <c r="T234" s="217">
        <f>S234*H234</f>
        <v>0</v>
      </c>
      <c r="U234" s="41"/>
      <c r="V234" s="41"/>
      <c r="W234" s="41"/>
      <c r="X234" s="41"/>
      <c r="Y234" s="41"/>
      <c r="Z234" s="41"/>
      <c r="AA234" s="41"/>
      <c r="AB234" s="41"/>
      <c r="AC234" s="41"/>
      <c r="AD234" s="41"/>
      <c r="AE234" s="41"/>
      <c r="AR234" s="218" t="s">
        <v>171</v>
      </c>
      <c r="AT234" s="218" t="s">
        <v>166</v>
      </c>
      <c r="AU234" s="218" t="s">
        <v>86</v>
      </c>
      <c r="AY234" s="19" t="s">
        <v>164</v>
      </c>
      <c r="BE234" s="219">
        <f>IF(N234="základní",J234,0)</f>
        <v>0</v>
      </c>
      <c r="BF234" s="219">
        <f>IF(N234="snížená",J234,0)</f>
        <v>0</v>
      </c>
      <c r="BG234" s="219">
        <f>IF(N234="zákl. přenesená",J234,0)</f>
        <v>0</v>
      </c>
      <c r="BH234" s="219">
        <f>IF(N234="sníž. přenesená",J234,0)</f>
        <v>0</v>
      </c>
      <c r="BI234" s="219">
        <f>IF(N234="nulová",J234,0)</f>
        <v>0</v>
      </c>
      <c r="BJ234" s="19" t="s">
        <v>84</v>
      </c>
      <c r="BK234" s="219">
        <f>ROUND(I234*H234,2)</f>
        <v>0</v>
      </c>
      <c r="BL234" s="19" t="s">
        <v>171</v>
      </c>
      <c r="BM234" s="218" t="s">
        <v>498</v>
      </c>
    </row>
    <row r="235" s="2" customFormat="1">
      <c r="A235" s="41"/>
      <c r="B235" s="42"/>
      <c r="C235" s="43"/>
      <c r="D235" s="220" t="s">
        <v>173</v>
      </c>
      <c r="E235" s="43"/>
      <c r="F235" s="221" t="s">
        <v>1448</v>
      </c>
      <c r="G235" s="43"/>
      <c r="H235" s="43"/>
      <c r="I235" s="222"/>
      <c r="J235" s="43"/>
      <c r="K235" s="43"/>
      <c r="L235" s="47"/>
      <c r="M235" s="223"/>
      <c r="N235" s="224"/>
      <c r="O235" s="87"/>
      <c r="P235" s="87"/>
      <c r="Q235" s="87"/>
      <c r="R235" s="87"/>
      <c r="S235" s="87"/>
      <c r="T235" s="88"/>
      <c r="U235" s="41"/>
      <c r="V235" s="41"/>
      <c r="W235" s="41"/>
      <c r="X235" s="41"/>
      <c r="Y235" s="41"/>
      <c r="Z235" s="41"/>
      <c r="AA235" s="41"/>
      <c r="AB235" s="41"/>
      <c r="AC235" s="41"/>
      <c r="AD235" s="41"/>
      <c r="AE235" s="41"/>
      <c r="AT235" s="19" t="s">
        <v>173</v>
      </c>
      <c r="AU235" s="19" t="s">
        <v>86</v>
      </c>
    </row>
    <row r="236" s="13" customFormat="1">
      <c r="A236" s="13"/>
      <c r="B236" s="225"/>
      <c r="C236" s="226"/>
      <c r="D236" s="227" t="s">
        <v>179</v>
      </c>
      <c r="E236" s="228" t="s">
        <v>32</v>
      </c>
      <c r="F236" s="229" t="s">
        <v>1449</v>
      </c>
      <c r="G236" s="226"/>
      <c r="H236" s="230">
        <v>2</v>
      </c>
      <c r="I236" s="231"/>
      <c r="J236" s="226"/>
      <c r="K236" s="226"/>
      <c r="L236" s="232"/>
      <c r="M236" s="233"/>
      <c r="N236" s="234"/>
      <c r="O236" s="234"/>
      <c r="P236" s="234"/>
      <c r="Q236" s="234"/>
      <c r="R236" s="234"/>
      <c r="S236" s="234"/>
      <c r="T236" s="235"/>
      <c r="U236" s="13"/>
      <c r="V236" s="13"/>
      <c r="W236" s="13"/>
      <c r="X236" s="13"/>
      <c r="Y236" s="13"/>
      <c r="Z236" s="13"/>
      <c r="AA236" s="13"/>
      <c r="AB236" s="13"/>
      <c r="AC236" s="13"/>
      <c r="AD236" s="13"/>
      <c r="AE236" s="13"/>
      <c r="AT236" s="236" t="s">
        <v>179</v>
      </c>
      <c r="AU236" s="236" t="s">
        <v>86</v>
      </c>
      <c r="AV236" s="13" t="s">
        <v>86</v>
      </c>
      <c r="AW236" s="13" t="s">
        <v>38</v>
      </c>
      <c r="AX236" s="13" t="s">
        <v>76</v>
      </c>
      <c r="AY236" s="236" t="s">
        <v>164</v>
      </c>
    </row>
    <row r="237" s="14" customFormat="1">
      <c r="A237" s="14"/>
      <c r="B237" s="237"/>
      <c r="C237" s="238"/>
      <c r="D237" s="227" t="s">
        <v>179</v>
      </c>
      <c r="E237" s="239" t="s">
        <v>32</v>
      </c>
      <c r="F237" s="240" t="s">
        <v>181</v>
      </c>
      <c r="G237" s="238"/>
      <c r="H237" s="241">
        <v>2</v>
      </c>
      <c r="I237" s="242"/>
      <c r="J237" s="238"/>
      <c r="K237" s="238"/>
      <c r="L237" s="243"/>
      <c r="M237" s="244"/>
      <c r="N237" s="245"/>
      <c r="O237" s="245"/>
      <c r="P237" s="245"/>
      <c r="Q237" s="245"/>
      <c r="R237" s="245"/>
      <c r="S237" s="245"/>
      <c r="T237" s="246"/>
      <c r="U237" s="14"/>
      <c r="V237" s="14"/>
      <c r="W237" s="14"/>
      <c r="X237" s="14"/>
      <c r="Y237" s="14"/>
      <c r="Z237" s="14"/>
      <c r="AA237" s="14"/>
      <c r="AB237" s="14"/>
      <c r="AC237" s="14"/>
      <c r="AD237" s="14"/>
      <c r="AE237" s="14"/>
      <c r="AT237" s="247" t="s">
        <v>179</v>
      </c>
      <c r="AU237" s="247" t="s">
        <v>86</v>
      </c>
      <c r="AV237" s="14" t="s">
        <v>171</v>
      </c>
      <c r="AW237" s="14" t="s">
        <v>38</v>
      </c>
      <c r="AX237" s="14" t="s">
        <v>84</v>
      </c>
      <c r="AY237" s="247" t="s">
        <v>164</v>
      </c>
    </row>
    <row r="238" s="2" customFormat="1" ht="26.4" customHeight="1">
      <c r="A238" s="41"/>
      <c r="B238" s="42"/>
      <c r="C238" s="258" t="s">
        <v>342</v>
      </c>
      <c r="D238" s="258" t="s">
        <v>237</v>
      </c>
      <c r="E238" s="259" t="s">
        <v>1450</v>
      </c>
      <c r="F238" s="260" t="s">
        <v>1451</v>
      </c>
      <c r="G238" s="261" t="s">
        <v>335</v>
      </c>
      <c r="H238" s="262">
        <v>2</v>
      </c>
      <c r="I238" s="263"/>
      <c r="J238" s="264">
        <f>ROUND(I238*H238,2)</f>
        <v>0</v>
      </c>
      <c r="K238" s="260" t="s">
        <v>170</v>
      </c>
      <c r="L238" s="265"/>
      <c r="M238" s="266" t="s">
        <v>32</v>
      </c>
      <c r="N238" s="267" t="s">
        <v>47</v>
      </c>
      <c r="O238" s="87"/>
      <c r="P238" s="216">
        <f>O238*H238</f>
        <v>0</v>
      </c>
      <c r="Q238" s="216">
        <v>0.00055999999999999995</v>
      </c>
      <c r="R238" s="216">
        <f>Q238*H238</f>
        <v>0.0011199999999999999</v>
      </c>
      <c r="S238" s="216">
        <v>0</v>
      </c>
      <c r="T238" s="217">
        <f>S238*H238</f>
        <v>0</v>
      </c>
      <c r="U238" s="41"/>
      <c r="V238" s="41"/>
      <c r="W238" s="41"/>
      <c r="X238" s="41"/>
      <c r="Y238" s="41"/>
      <c r="Z238" s="41"/>
      <c r="AA238" s="41"/>
      <c r="AB238" s="41"/>
      <c r="AC238" s="41"/>
      <c r="AD238" s="41"/>
      <c r="AE238" s="41"/>
      <c r="AR238" s="218" t="s">
        <v>218</v>
      </c>
      <c r="AT238" s="218" t="s">
        <v>237</v>
      </c>
      <c r="AU238" s="218" t="s">
        <v>86</v>
      </c>
      <c r="AY238" s="19" t="s">
        <v>164</v>
      </c>
      <c r="BE238" s="219">
        <f>IF(N238="základní",J238,0)</f>
        <v>0</v>
      </c>
      <c r="BF238" s="219">
        <f>IF(N238="snížená",J238,0)</f>
        <v>0</v>
      </c>
      <c r="BG238" s="219">
        <f>IF(N238="zákl. přenesená",J238,0)</f>
        <v>0</v>
      </c>
      <c r="BH238" s="219">
        <f>IF(N238="sníž. přenesená",J238,0)</f>
        <v>0</v>
      </c>
      <c r="BI238" s="219">
        <f>IF(N238="nulová",J238,0)</f>
        <v>0</v>
      </c>
      <c r="BJ238" s="19" t="s">
        <v>84</v>
      </c>
      <c r="BK238" s="219">
        <f>ROUND(I238*H238,2)</f>
        <v>0</v>
      </c>
      <c r="BL238" s="19" t="s">
        <v>171</v>
      </c>
      <c r="BM238" s="218" t="s">
        <v>513</v>
      </c>
    </row>
    <row r="239" s="13" customFormat="1">
      <c r="A239" s="13"/>
      <c r="B239" s="225"/>
      <c r="C239" s="226"/>
      <c r="D239" s="227" t="s">
        <v>179</v>
      </c>
      <c r="E239" s="228" t="s">
        <v>32</v>
      </c>
      <c r="F239" s="229" t="s">
        <v>1449</v>
      </c>
      <c r="G239" s="226"/>
      <c r="H239" s="230">
        <v>2</v>
      </c>
      <c r="I239" s="231"/>
      <c r="J239" s="226"/>
      <c r="K239" s="226"/>
      <c r="L239" s="232"/>
      <c r="M239" s="233"/>
      <c r="N239" s="234"/>
      <c r="O239" s="234"/>
      <c r="P239" s="234"/>
      <c r="Q239" s="234"/>
      <c r="R239" s="234"/>
      <c r="S239" s="234"/>
      <c r="T239" s="235"/>
      <c r="U239" s="13"/>
      <c r="V239" s="13"/>
      <c r="W239" s="13"/>
      <c r="X239" s="13"/>
      <c r="Y239" s="13"/>
      <c r="Z239" s="13"/>
      <c r="AA239" s="13"/>
      <c r="AB239" s="13"/>
      <c r="AC239" s="13"/>
      <c r="AD239" s="13"/>
      <c r="AE239" s="13"/>
      <c r="AT239" s="236" t="s">
        <v>179</v>
      </c>
      <c r="AU239" s="236" t="s">
        <v>86</v>
      </c>
      <c r="AV239" s="13" t="s">
        <v>86</v>
      </c>
      <c r="AW239" s="13" t="s">
        <v>38</v>
      </c>
      <c r="AX239" s="13" t="s">
        <v>76</v>
      </c>
      <c r="AY239" s="236" t="s">
        <v>164</v>
      </c>
    </row>
    <row r="240" s="14" customFormat="1">
      <c r="A240" s="14"/>
      <c r="B240" s="237"/>
      <c r="C240" s="238"/>
      <c r="D240" s="227" t="s">
        <v>179</v>
      </c>
      <c r="E240" s="239" t="s">
        <v>32</v>
      </c>
      <c r="F240" s="240" t="s">
        <v>181</v>
      </c>
      <c r="G240" s="238"/>
      <c r="H240" s="241">
        <v>2</v>
      </c>
      <c r="I240" s="242"/>
      <c r="J240" s="238"/>
      <c r="K240" s="238"/>
      <c r="L240" s="243"/>
      <c r="M240" s="244"/>
      <c r="N240" s="245"/>
      <c r="O240" s="245"/>
      <c r="P240" s="245"/>
      <c r="Q240" s="245"/>
      <c r="R240" s="245"/>
      <c r="S240" s="245"/>
      <c r="T240" s="246"/>
      <c r="U240" s="14"/>
      <c r="V240" s="14"/>
      <c r="W240" s="14"/>
      <c r="X240" s="14"/>
      <c r="Y240" s="14"/>
      <c r="Z240" s="14"/>
      <c r="AA240" s="14"/>
      <c r="AB240" s="14"/>
      <c r="AC240" s="14"/>
      <c r="AD240" s="14"/>
      <c r="AE240" s="14"/>
      <c r="AT240" s="247" t="s">
        <v>179</v>
      </c>
      <c r="AU240" s="247" t="s">
        <v>86</v>
      </c>
      <c r="AV240" s="14" t="s">
        <v>171</v>
      </c>
      <c r="AW240" s="14" t="s">
        <v>38</v>
      </c>
      <c r="AX240" s="14" t="s">
        <v>84</v>
      </c>
      <c r="AY240" s="247" t="s">
        <v>164</v>
      </c>
    </row>
    <row r="241" s="2" customFormat="1" ht="26.4" customHeight="1">
      <c r="A241" s="41"/>
      <c r="B241" s="42"/>
      <c r="C241" s="207" t="s">
        <v>350</v>
      </c>
      <c r="D241" s="207" t="s">
        <v>166</v>
      </c>
      <c r="E241" s="208" t="s">
        <v>1452</v>
      </c>
      <c r="F241" s="209" t="s">
        <v>1453</v>
      </c>
      <c r="G241" s="210" t="s">
        <v>335</v>
      </c>
      <c r="H241" s="211">
        <v>2</v>
      </c>
      <c r="I241" s="212"/>
      <c r="J241" s="213">
        <f>ROUND(I241*H241,2)</f>
        <v>0</v>
      </c>
      <c r="K241" s="209" t="s">
        <v>32</v>
      </c>
      <c r="L241" s="47"/>
      <c r="M241" s="214" t="s">
        <v>32</v>
      </c>
      <c r="N241" s="215" t="s">
        <v>47</v>
      </c>
      <c r="O241" s="87"/>
      <c r="P241" s="216">
        <f>O241*H241</f>
        <v>0</v>
      </c>
      <c r="Q241" s="216">
        <v>0</v>
      </c>
      <c r="R241" s="216">
        <f>Q241*H241</f>
        <v>0</v>
      </c>
      <c r="S241" s="216">
        <v>0</v>
      </c>
      <c r="T241" s="217">
        <f>S241*H241</f>
        <v>0</v>
      </c>
      <c r="U241" s="41"/>
      <c r="V241" s="41"/>
      <c r="W241" s="41"/>
      <c r="X241" s="41"/>
      <c r="Y241" s="41"/>
      <c r="Z241" s="41"/>
      <c r="AA241" s="41"/>
      <c r="AB241" s="41"/>
      <c r="AC241" s="41"/>
      <c r="AD241" s="41"/>
      <c r="AE241" s="41"/>
      <c r="AR241" s="218" t="s">
        <v>171</v>
      </c>
      <c r="AT241" s="218" t="s">
        <v>166</v>
      </c>
      <c r="AU241" s="218" t="s">
        <v>86</v>
      </c>
      <c r="AY241" s="19" t="s">
        <v>164</v>
      </c>
      <c r="BE241" s="219">
        <f>IF(N241="základní",J241,0)</f>
        <v>0</v>
      </c>
      <c r="BF241" s="219">
        <f>IF(N241="snížená",J241,0)</f>
        <v>0</v>
      </c>
      <c r="BG241" s="219">
        <f>IF(N241="zákl. přenesená",J241,0)</f>
        <v>0</v>
      </c>
      <c r="BH241" s="219">
        <f>IF(N241="sníž. přenesená",J241,0)</f>
        <v>0</v>
      </c>
      <c r="BI241" s="219">
        <f>IF(N241="nulová",J241,0)</f>
        <v>0</v>
      </c>
      <c r="BJ241" s="19" t="s">
        <v>84</v>
      </c>
      <c r="BK241" s="219">
        <f>ROUND(I241*H241,2)</f>
        <v>0</v>
      </c>
      <c r="BL241" s="19" t="s">
        <v>171</v>
      </c>
      <c r="BM241" s="218" t="s">
        <v>523</v>
      </c>
    </row>
    <row r="242" s="2" customFormat="1">
      <c r="A242" s="41"/>
      <c r="B242" s="42"/>
      <c r="C242" s="43"/>
      <c r="D242" s="227" t="s">
        <v>592</v>
      </c>
      <c r="E242" s="43"/>
      <c r="F242" s="268" t="s">
        <v>1454</v>
      </c>
      <c r="G242" s="43"/>
      <c r="H242" s="43"/>
      <c r="I242" s="222"/>
      <c r="J242" s="43"/>
      <c r="K242" s="43"/>
      <c r="L242" s="47"/>
      <c r="M242" s="223"/>
      <c r="N242" s="224"/>
      <c r="O242" s="87"/>
      <c r="P242" s="87"/>
      <c r="Q242" s="87"/>
      <c r="R242" s="87"/>
      <c r="S242" s="87"/>
      <c r="T242" s="88"/>
      <c r="U242" s="41"/>
      <c r="V242" s="41"/>
      <c r="W242" s="41"/>
      <c r="X242" s="41"/>
      <c r="Y242" s="41"/>
      <c r="Z242" s="41"/>
      <c r="AA242" s="41"/>
      <c r="AB242" s="41"/>
      <c r="AC242" s="41"/>
      <c r="AD242" s="41"/>
      <c r="AE242" s="41"/>
      <c r="AT242" s="19" t="s">
        <v>592</v>
      </c>
      <c r="AU242" s="19" t="s">
        <v>86</v>
      </c>
    </row>
    <row r="243" s="13" customFormat="1">
      <c r="A243" s="13"/>
      <c r="B243" s="225"/>
      <c r="C243" s="226"/>
      <c r="D243" s="227" t="s">
        <v>179</v>
      </c>
      <c r="E243" s="228" t="s">
        <v>32</v>
      </c>
      <c r="F243" s="229" t="s">
        <v>1455</v>
      </c>
      <c r="G243" s="226"/>
      <c r="H243" s="230">
        <v>1</v>
      </c>
      <c r="I243" s="231"/>
      <c r="J243" s="226"/>
      <c r="K243" s="226"/>
      <c r="L243" s="232"/>
      <c r="M243" s="233"/>
      <c r="N243" s="234"/>
      <c r="O243" s="234"/>
      <c r="P243" s="234"/>
      <c r="Q243" s="234"/>
      <c r="R243" s="234"/>
      <c r="S243" s="234"/>
      <c r="T243" s="235"/>
      <c r="U243" s="13"/>
      <c r="V243" s="13"/>
      <c r="W243" s="13"/>
      <c r="X243" s="13"/>
      <c r="Y243" s="13"/>
      <c r="Z243" s="13"/>
      <c r="AA243" s="13"/>
      <c r="AB243" s="13"/>
      <c r="AC243" s="13"/>
      <c r="AD243" s="13"/>
      <c r="AE243" s="13"/>
      <c r="AT243" s="236" t="s">
        <v>179</v>
      </c>
      <c r="AU243" s="236" t="s">
        <v>86</v>
      </c>
      <c r="AV243" s="13" t="s">
        <v>86</v>
      </c>
      <c r="AW243" s="13" t="s">
        <v>38</v>
      </c>
      <c r="AX243" s="13" t="s">
        <v>76</v>
      </c>
      <c r="AY243" s="236" t="s">
        <v>164</v>
      </c>
    </row>
    <row r="244" s="13" customFormat="1">
      <c r="A244" s="13"/>
      <c r="B244" s="225"/>
      <c r="C244" s="226"/>
      <c r="D244" s="227" t="s">
        <v>179</v>
      </c>
      <c r="E244" s="228" t="s">
        <v>32</v>
      </c>
      <c r="F244" s="229" t="s">
        <v>1456</v>
      </c>
      <c r="G244" s="226"/>
      <c r="H244" s="230">
        <v>1</v>
      </c>
      <c r="I244" s="231"/>
      <c r="J244" s="226"/>
      <c r="K244" s="226"/>
      <c r="L244" s="232"/>
      <c r="M244" s="233"/>
      <c r="N244" s="234"/>
      <c r="O244" s="234"/>
      <c r="P244" s="234"/>
      <c r="Q244" s="234"/>
      <c r="R244" s="234"/>
      <c r="S244" s="234"/>
      <c r="T244" s="235"/>
      <c r="U244" s="13"/>
      <c r="V244" s="13"/>
      <c r="W244" s="13"/>
      <c r="X244" s="13"/>
      <c r="Y244" s="13"/>
      <c r="Z244" s="13"/>
      <c r="AA244" s="13"/>
      <c r="AB244" s="13"/>
      <c r="AC244" s="13"/>
      <c r="AD244" s="13"/>
      <c r="AE244" s="13"/>
      <c r="AT244" s="236" t="s">
        <v>179</v>
      </c>
      <c r="AU244" s="236" t="s">
        <v>86</v>
      </c>
      <c r="AV244" s="13" t="s">
        <v>86</v>
      </c>
      <c r="AW244" s="13" t="s">
        <v>38</v>
      </c>
      <c r="AX244" s="13" t="s">
        <v>76</v>
      </c>
      <c r="AY244" s="236" t="s">
        <v>164</v>
      </c>
    </row>
    <row r="245" s="14" customFormat="1">
      <c r="A245" s="14"/>
      <c r="B245" s="237"/>
      <c r="C245" s="238"/>
      <c r="D245" s="227" t="s">
        <v>179</v>
      </c>
      <c r="E245" s="239" t="s">
        <v>32</v>
      </c>
      <c r="F245" s="240" t="s">
        <v>181</v>
      </c>
      <c r="G245" s="238"/>
      <c r="H245" s="241">
        <v>2</v>
      </c>
      <c r="I245" s="242"/>
      <c r="J245" s="238"/>
      <c r="K245" s="238"/>
      <c r="L245" s="243"/>
      <c r="M245" s="244"/>
      <c r="N245" s="245"/>
      <c r="O245" s="245"/>
      <c r="P245" s="245"/>
      <c r="Q245" s="245"/>
      <c r="R245" s="245"/>
      <c r="S245" s="245"/>
      <c r="T245" s="246"/>
      <c r="U245" s="14"/>
      <c r="V245" s="14"/>
      <c r="W245" s="14"/>
      <c r="X245" s="14"/>
      <c r="Y245" s="14"/>
      <c r="Z245" s="14"/>
      <c r="AA245" s="14"/>
      <c r="AB245" s="14"/>
      <c r="AC245" s="14"/>
      <c r="AD245" s="14"/>
      <c r="AE245" s="14"/>
      <c r="AT245" s="247" t="s">
        <v>179</v>
      </c>
      <c r="AU245" s="247" t="s">
        <v>86</v>
      </c>
      <c r="AV245" s="14" t="s">
        <v>171</v>
      </c>
      <c r="AW245" s="14" t="s">
        <v>38</v>
      </c>
      <c r="AX245" s="14" t="s">
        <v>84</v>
      </c>
      <c r="AY245" s="247" t="s">
        <v>164</v>
      </c>
    </row>
    <row r="246" s="2" customFormat="1" ht="26.4" customHeight="1">
      <c r="A246" s="41"/>
      <c r="B246" s="42"/>
      <c r="C246" s="207" t="s">
        <v>354</v>
      </c>
      <c r="D246" s="207" t="s">
        <v>166</v>
      </c>
      <c r="E246" s="208" t="s">
        <v>1457</v>
      </c>
      <c r="F246" s="209" t="s">
        <v>1458</v>
      </c>
      <c r="G246" s="210" t="s">
        <v>335</v>
      </c>
      <c r="H246" s="211">
        <v>1</v>
      </c>
      <c r="I246" s="212"/>
      <c r="J246" s="213">
        <f>ROUND(I246*H246,2)</f>
        <v>0</v>
      </c>
      <c r="K246" s="209" t="s">
        <v>32</v>
      </c>
      <c r="L246" s="47"/>
      <c r="M246" s="214" t="s">
        <v>32</v>
      </c>
      <c r="N246" s="215" t="s">
        <v>47</v>
      </c>
      <c r="O246" s="87"/>
      <c r="P246" s="216">
        <f>O246*H246</f>
        <v>0</v>
      </c>
      <c r="Q246" s="216">
        <v>0</v>
      </c>
      <c r="R246" s="216">
        <f>Q246*H246</f>
        <v>0</v>
      </c>
      <c r="S246" s="216">
        <v>0</v>
      </c>
      <c r="T246" s="217">
        <f>S246*H246</f>
        <v>0</v>
      </c>
      <c r="U246" s="41"/>
      <c r="V246" s="41"/>
      <c r="W246" s="41"/>
      <c r="X246" s="41"/>
      <c r="Y246" s="41"/>
      <c r="Z246" s="41"/>
      <c r="AA246" s="41"/>
      <c r="AB246" s="41"/>
      <c r="AC246" s="41"/>
      <c r="AD246" s="41"/>
      <c r="AE246" s="41"/>
      <c r="AR246" s="218" t="s">
        <v>171</v>
      </c>
      <c r="AT246" s="218" t="s">
        <v>166</v>
      </c>
      <c r="AU246" s="218" t="s">
        <v>86</v>
      </c>
      <c r="AY246" s="19" t="s">
        <v>164</v>
      </c>
      <c r="BE246" s="219">
        <f>IF(N246="základní",J246,0)</f>
        <v>0</v>
      </c>
      <c r="BF246" s="219">
        <f>IF(N246="snížená",J246,0)</f>
        <v>0</v>
      </c>
      <c r="BG246" s="219">
        <f>IF(N246="zákl. přenesená",J246,0)</f>
        <v>0</v>
      </c>
      <c r="BH246" s="219">
        <f>IF(N246="sníž. přenesená",J246,0)</f>
        <v>0</v>
      </c>
      <c r="BI246" s="219">
        <f>IF(N246="nulová",J246,0)</f>
        <v>0</v>
      </c>
      <c r="BJ246" s="19" t="s">
        <v>84</v>
      </c>
      <c r="BK246" s="219">
        <f>ROUND(I246*H246,2)</f>
        <v>0</v>
      </c>
      <c r="BL246" s="19" t="s">
        <v>171</v>
      </c>
      <c r="BM246" s="218" t="s">
        <v>546</v>
      </c>
    </row>
    <row r="247" s="12" customFormat="1" ht="22.8" customHeight="1">
      <c r="A247" s="12"/>
      <c r="B247" s="191"/>
      <c r="C247" s="192"/>
      <c r="D247" s="193" t="s">
        <v>75</v>
      </c>
      <c r="E247" s="205" t="s">
        <v>225</v>
      </c>
      <c r="F247" s="205" t="s">
        <v>596</v>
      </c>
      <c r="G247" s="192"/>
      <c r="H247" s="192"/>
      <c r="I247" s="195"/>
      <c r="J247" s="206">
        <f>BK247</f>
        <v>0</v>
      </c>
      <c r="K247" s="192"/>
      <c r="L247" s="197"/>
      <c r="M247" s="198"/>
      <c r="N247" s="199"/>
      <c r="O247" s="199"/>
      <c r="P247" s="200">
        <f>SUM(P248:P257)</f>
        <v>0</v>
      </c>
      <c r="Q247" s="199"/>
      <c r="R247" s="200">
        <f>SUM(R248:R257)</f>
        <v>0.016852200000000001</v>
      </c>
      <c r="S247" s="199"/>
      <c r="T247" s="201">
        <f>SUM(T248:T257)</f>
        <v>0</v>
      </c>
      <c r="U247" s="12"/>
      <c r="V247" s="12"/>
      <c r="W247" s="12"/>
      <c r="X247" s="12"/>
      <c r="Y247" s="12"/>
      <c r="Z247" s="12"/>
      <c r="AA247" s="12"/>
      <c r="AB247" s="12"/>
      <c r="AC247" s="12"/>
      <c r="AD247" s="12"/>
      <c r="AE247" s="12"/>
      <c r="AR247" s="202" t="s">
        <v>84</v>
      </c>
      <c r="AT247" s="203" t="s">
        <v>75</v>
      </c>
      <c r="AU247" s="203" t="s">
        <v>84</v>
      </c>
      <c r="AY247" s="202" t="s">
        <v>164</v>
      </c>
      <c r="BK247" s="204">
        <f>SUM(BK248:BK257)</f>
        <v>0</v>
      </c>
    </row>
    <row r="248" s="2" customFormat="1" ht="40.8" customHeight="1">
      <c r="A248" s="41"/>
      <c r="B248" s="42"/>
      <c r="C248" s="207" t="s">
        <v>358</v>
      </c>
      <c r="D248" s="207" t="s">
        <v>166</v>
      </c>
      <c r="E248" s="208" t="s">
        <v>1459</v>
      </c>
      <c r="F248" s="209" t="s">
        <v>1460</v>
      </c>
      <c r="G248" s="210" t="s">
        <v>169</v>
      </c>
      <c r="H248" s="211">
        <v>38.039999999999999</v>
      </c>
      <c r="I248" s="212"/>
      <c r="J248" s="213">
        <f>ROUND(I248*H248,2)</f>
        <v>0</v>
      </c>
      <c r="K248" s="209" t="s">
        <v>170</v>
      </c>
      <c r="L248" s="47"/>
      <c r="M248" s="214" t="s">
        <v>32</v>
      </c>
      <c r="N248" s="215" t="s">
        <v>47</v>
      </c>
      <c r="O248" s="87"/>
      <c r="P248" s="216">
        <f>O248*H248</f>
        <v>0</v>
      </c>
      <c r="Q248" s="216">
        <v>0.00012999999999999999</v>
      </c>
      <c r="R248" s="216">
        <f>Q248*H248</f>
        <v>0.0049451999999999994</v>
      </c>
      <c r="S248" s="216">
        <v>0</v>
      </c>
      <c r="T248" s="217">
        <f>S248*H248</f>
        <v>0</v>
      </c>
      <c r="U248" s="41"/>
      <c r="V248" s="41"/>
      <c r="W248" s="41"/>
      <c r="X248" s="41"/>
      <c r="Y248" s="41"/>
      <c r="Z248" s="41"/>
      <c r="AA248" s="41"/>
      <c r="AB248" s="41"/>
      <c r="AC248" s="41"/>
      <c r="AD248" s="41"/>
      <c r="AE248" s="41"/>
      <c r="AR248" s="218" t="s">
        <v>171</v>
      </c>
      <c r="AT248" s="218" t="s">
        <v>166</v>
      </c>
      <c r="AU248" s="218" t="s">
        <v>86</v>
      </c>
      <c r="AY248" s="19" t="s">
        <v>164</v>
      </c>
      <c r="BE248" s="219">
        <f>IF(N248="základní",J248,0)</f>
        <v>0</v>
      </c>
      <c r="BF248" s="219">
        <f>IF(N248="snížená",J248,0)</f>
        <v>0</v>
      </c>
      <c r="BG248" s="219">
        <f>IF(N248="zákl. přenesená",J248,0)</f>
        <v>0</v>
      </c>
      <c r="BH248" s="219">
        <f>IF(N248="sníž. přenesená",J248,0)</f>
        <v>0</v>
      </c>
      <c r="BI248" s="219">
        <f>IF(N248="nulová",J248,0)</f>
        <v>0</v>
      </c>
      <c r="BJ248" s="19" t="s">
        <v>84</v>
      </c>
      <c r="BK248" s="219">
        <f>ROUND(I248*H248,2)</f>
        <v>0</v>
      </c>
      <c r="BL248" s="19" t="s">
        <v>171</v>
      </c>
      <c r="BM248" s="218" t="s">
        <v>556</v>
      </c>
    </row>
    <row r="249" s="2" customFormat="1">
      <c r="A249" s="41"/>
      <c r="B249" s="42"/>
      <c r="C249" s="43"/>
      <c r="D249" s="220" t="s">
        <v>173</v>
      </c>
      <c r="E249" s="43"/>
      <c r="F249" s="221" t="s">
        <v>1461</v>
      </c>
      <c r="G249" s="43"/>
      <c r="H249" s="43"/>
      <c r="I249" s="222"/>
      <c r="J249" s="43"/>
      <c r="K249" s="43"/>
      <c r="L249" s="47"/>
      <c r="M249" s="223"/>
      <c r="N249" s="224"/>
      <c r="O249" s="87"/>
      <c r="P249" s="87"/>
      <c r="Q249" s="87"/>
      <c r="R249" s="87"/>
      <c r="S249" s="87"/>
      <c r="T249" s="88"/>
      <c r="U249" s="41"/>
      <c r="V249" s="41"/>
      <c r="W249" s="41"/>
      <c r="X249" s="41"/>
      <c r="Y249" s="41"/>
      <c r="Z249" s="41"/>
      <c r="AA249" s="41"/>
      <c r="AB249" s="41"/>
      <c r="AC249" s="41"/>
      <c r="AD249" s="41"/>
      <c r="AE249" s="41"/>
      <c r="AT249" s="19" t="s">
        <v>173</v>
      </c>
      <c r="AU249" s="19" t="s">
        <v>86</v>
      </c>
    </row>
    <row r="250" s="13" customFormat="1">
      <c r="A250" s="13"/>
      <c r="B250" s="225"/>
      <c r="C250" s="226"/>
      <c r="D250" s="227" t="s">
        <v>179</v>
      </c>
      <c r="E250" s="228" t="s">
        <v>32</v>
      </c>
      <c r="F250" s="229" t="s">
        <v>1462</v>
      </c>
      <c r="G250" s="226"/>
      <c r="H250" s="230">
        <v>23.640000000000001</v>
      </c>
      <c r="I250" s="231"/>
      <c r="J250" s="226"/>
      <c r="K250" s="226"/>
      <c r="L250" s="232"/>
      <c r="M250" s="233"/>
      <c r="N250" s="234"/>
      <c r="O250" s="234"/>
      <c r="P250" s="234"/>
      <c r="Q250" s="234"/>
      <c r="R250" s="234"/>
      <c r="S250" s="234"/>
      <c r="T250" s="235"/>
      <c r="U250" s="13"/>
      <c r="V250" s="13"/>
      <c r="W250" s="13"/>
      <c r="X250" s="13"/>
      <c r="Y250" s="13"/>
      <c r="Z250" s="13"/>
      <c r="AA250" s="13"/>
      <c r="AB250" s="13"/>
      <c r="AC250" s="13"/>
      <c r="AD250" s="13"/>
      <c r="AE250" s="13"/>
      <c r="AT250" s="236" t="s">
        <v>179</v>
      </c>
      <c r="AU250" s="236" t="s">
        <v>86</v>
      </c>
      <c r="AV250" s="13" t="s">
        <v>86</v>
      </c>
      <c r="AW250" s="13" t="s">
        <v>38</v>
      </c>
      <c r="AX250" s="13" t="s">
        <v>76</v>
      </c>
      <c r="AY250" s="236" t="s">
        <v>164</v>
      </c>
    </row>
    <row r="251" s="13" customFormat="1">
      <c r="A251" s="13"/>
      <c r="B251" s="225"/>
      <c r="C251" s="226"/>
      <c r="D251" s="227" t="s">
        <v>179</v>
      </c>
      <c r="E251" s="228" t="s">
        <v>32</v>
      </c>
      <c r="F251" s="229" t="s">
        <v>1463</v>
      </c>
      <c r="G251" s="226"/>
      <c r="H251" s="230">
        <v>14.4</v>
      </c>
      <c r="I251" s="231"/>
      <c r="J251" s="226"/>
      <c r="K251" s="226"/>
      <c r="L251" s="232"/>
      <c r="M251" s="233"/>
      <c r="N251" s="234"/>
      <c r="O251" s="234"/>
      <c r="P251" s="234"/>
      <c r="Q251" s="234"/>
      <c r="R251" s="234"/>
      <c r="S251" s="234"/>
      <c r="T251" s="235"/>
      <c r="U251" s="13"/>
      <c r="V251" s="13"/>
      <c r="W251" s="13"/>
      <c r="X251" s="13"/>
      <c r="Y251" s="13"/>
      <c r="Z251" s="13"/>
      <c r="AA251" s="13"/>
      <c r="AB251" s="13"/>
      <c r="AC251" s="13"/>
      <c r="AD251" s="13"/>
      <c r="AE251" s="13"/>
      <c r="AT251" s="236" t="s">
        <v>179</v>
      </c>
      <c r="AU251" s="236" t="s">
        <v>86</v>
      </c>
      <c r="AV251" s="13" t="s">
        <v>86</v>
      </c>
      <c r="AW251" s="13" t="s">
        <v>38</v>
      </c>
      <c r="AX251" s="13" t="s">
        <v>76</v>
      </c>
      <c r="AY251" s="236" t="s">
        <v>164</v>
      </c>
    </row>
    <row r="252" s="14" customFormat="1">
      <c r="A252" s="14"/>
      <c r="B252" s="237"/>
      <c r="C252" s="238"/>
      <c r="D252" s="227" t="s">
        <v>179</v>
      </c>
      <c r="E252" s="239" t="s">
        <v>32</v>
      </c>
      <c r="F252" s="240" t="s">
        <v>181</v>
      </c>
      <c r="G252" s="238"/>
      <c r="H252" s="241">
        <v>38.039999999999999</v>
      </c>
      <c r="I252" s="242"/>
      <c r="J252" s="238"/>
      <c r="K252" s="238"/>
      <c r="L252" s="243"/>
      <c r="M252" s="244"/>
      <c r="N252" s="245"/>
      <c r="O252" s="245"/>
      <c r="P252" s="245"/>
      <c r="Q252" s="245"/>
      <c r="R252" s="245"/>
      <c r="S252" s="245"/>
      <c r="T252" s="246"/>
      <c r="U252" s="14"/>
      <c r="V252" s="14"/>
      <c r="W252" s="14"/>
      <c r="X252" s="14"/>
      <c r="Y252" s="14"/>
      <c r="Z252" s="14"/>
      <c r="AA252" s="14"/>
      <c r="AB252" s="14"/>
      <c r="AC252" s="14"/>
      <c r="AD252" s="14"/>
      <c r="AE252" s="14"/>
      <c r="AT252" s="247" t="s">
        <v>179</v>
      </c>
      <c r="AU252" s="247" t="s">
        <v>86</v>
      </c>
      <c r="AV252" s="14" t="s">
        <v>171</v>
      </c>
      <c r="AW252" s="14" t="s">
        <v>38</v>
      </c>
      <c r="AX252" s="14" t="s">
        <v>84</v>
      </c>
      <c r="AY252" s="247" t="s">
        <v>164</v>
      </c>
    </row>
    <row r="253" s="2" customFormat="1" ht="40.8" customHeight="1">
      <c r="A253" s="41"/>
      <c r="B253" s="42"/>
      <c r="C253" s="207" t="s">
        <v>365</v>
      </c>
      <c r="D253" s="207" t="s">
        <v>166</v>
      </c>
      <c r="E253" s="208" t="s">
        <v>1464</v>
      </c>
      <c r="F253" s="209" t="s">
        <v>1465</v>
      </c>
      <c r="G253" s="210" t="s">
        <v>169</v>
      </c>
      <c r="H253" s="211">
        <v>56.700000000000003</v>
      </c>
      <c r="I253" s="212"/>
      <c r="J253" s="213">
        <f>ROUND(I253*H253,2)</f>
        <v>0</v>
      </c>
      <c r="K253" s="209" t="s">
        <v>170</v>
      </c>
      <c r="L253" s="47"/>
      <c r="M253" s="214" t="s">
        <v>32</v>
      </c>
      <c r="N253" s="215" t="s">
        <v>47</v>
      </c>
      <c r="O253" s="87"/>
      <c r="P253" s="216">
        <f>O253*H253</f>
        <v>0</v>
      </c>
      <c r="Q253" s="216">
        <v>0.00021000000000000001</v>
      </c>
      <c r="R253" s="216">
        <f>Q253*H253</f>
        <v>0.011907000000000001</v>
      </c>
      <c r="S253" s="216">
        <v>0</v>
      </c>
      <c r="T253" s="217">
        <f>S253*H253</f>
        <v>0</v>
      </c>
      <c r="U253" s="41"/>
      <c r="V253" s="41"/>
      <c r="W253" s="41"/>
      <c r="X253" s="41"/>
      <c r="Y253" s="41"/>
      <c r="Z253" s="41"/>
      <c r="AA253" s="41"/>
      <c r="AB253" s="41"/>
      <c r="AC253" s="41"/>
      <c r="AD253" s="41"/>
      <c r="AE253" s="41"/>
      <c r="AR253" s="218" t="s">
        <v>171</v>
      </c>
      <c r="AT253" s="218" t="s">
        <v>166</v>
      </c>
      <c r="AU253" s="218" t="s">
        <v>86</v>
      </c>
      <c r="AY253" s="19" t="s">
        <v>164</v>
      </c>
      <c r="BE253" s="219">
        <f>IF(N253="základní",J253,0)</f>
        <v>0</v>
      </c>
      <c r="BF253" s="219">
        <f>IF(N253="snížená",J253,0)</f>
        <v>0</v>
      </c>
      <c r="BG253" s="219">
        <f>IF(N253="zákl. přenesená",J253,0)</f>
        <v>0</v>
      </c>
      <c r="BH253" s="219">
        <f>IF(N253="sníž. přenesená",J253,0)</f>
        <v>0</v>
      </c>
      <c r="BI253" s="219">
        <f>IF(N253="nulová",J253,0)</f>
        <v>0</v>
      </c>
      <c r="BJ253" s="19" t="s">
        <v>84</v>
      </c>
      <c r="BK253" s="219">
        <f>ROUND(I253*H253,2)</f>
        <v>0</v>
      </c>
      <c r="BL253" s="19" t="s">
        <v>171</v>
      </c>
      <c r="BM253" s="218" t="s">
        <v>565</v>
      </c>
    </row>
    <row r="254" s="2" customFormat="1">
      <c r="A254" s="41"/>
      <c r="B254" s="42"/>
      <c r="C254" s="43"/>
      <c r="D254" s="220" t="s">
        <v>173</v>
      </c>
      <c r="E254" s="43"/>
      <c r="F254" s="221" t="s">
        <v>1466</v>
      </c>
      <c r="G254" s="43"/>
      <c r="H254" s="43"/>
      <c r="I254" s="222"/>
      <c r="J254" s="43"/>
      <c r="K254" s="43"/>
      <c r="L254" s="47"/>
      <c r="M254" s="223"/>
      <c r="N254" s="224"/>
      <c r="O254" s="87"/>
      <c r="P254" s="87"/>
      <c r="Q254" s="87"/>
      <c r="R254" s="87"/>
      <c r="S254" s="87"/>
      <c r="T254" s="88"/>
      <c r="U254" s="41"/>
      <c r="V254" s="41"/>
      <c r="W254" s="41"/>
      <c r="X254" s="41"/>
      <c r="Y254" s="41"/>
      <c r="Z254" s="41"/>
      <c r="AA254" s="41"/>
      <c r="AB254" s="41"/>
      <c r="AC254" s="41"/>
      <c r="AD254" s="41"/>
      <c r="AE254" s="41"/>
      <c r="AT254" s="19" t="s">
        <v>173</v>
      </c>
      <c r="AU254" s="19" t="s">
        <v>86</v>
      </c>
    </row>
    <row r="255" s="13" customFormat="1">
      <c r="A255" s="13"/>
      <c r="B255" s="225"/>
      <c r="C255" s="226"/>
      <c r="D255" s="227" t="s">
        <v>179</v>
      </c>
      <c r="E255" s="228" t="s">
        <v>32</v>
      </c>
      <c r="F255" s="229" t="s">
        <v>1467</v>
      </c>
      <c r="G255" s="226"/>
      <c r="H255" s="230">
        <v>26.100000000000001</v>
      </c>
      <c r="I255" s="231"/>
      <c r="J255" s="226"/>
      <c r="K255" s="226"/>
      <c r="L255" s="232"/>
      <c r="M255" s="233"/>
      <c r="N255" s="234"/>
      <c r="O255" s="234"/>
      <c r="P255" s="234"/>
      <c r="Q255" s="234"/>
      <c r="R255" s="234"/>
      <c r="S255" s="234"/>
      <c r="T255" s="235"/>
      <c r="U255" s="13"/>
      <c r="V255" s="13"/>
      <c r="W255" s="13"/>
      <c r="X255" s="13"/>
      <c r="Y255" s="13"/>
      <c r="Z255" s="13"/>
      <c r="AA255" s="13"/>
      <c r="AB255" s="13"/>
      <c r="AC255" s="13"/>
      <c r="AD255" s="13"/>
      <c r="AE255" s="13"/>
      <c r="AT255" s="236" t="s">
        <v>179</v>
      </c>
      <c r="AU255" s="236" t="s">
        <v>86</v>
      </c>
      <c r="AV255" s="13" t="s">
        <v>86</v>
      </c>
      <c r="AW255" s="13" t="s">
        <v>38</v>
      </c>
      <c r="AX255" s="13" t="s">
        <v>76</v>
      </c>
      <c r="AY255" s="236" t="s">
        <v>164</v>
      </c>
    </row>
    <row r="256" s="13" customFormat="1">
      <c r="A256" s="13"/>
      <c r="B256" s="225"/>
      <c r="C256" s="226"/>
      <c r="D256" s="227" t="s">
        <v>179</v>
      </c>
      <c r="E256" s="228" t="s">
        <v>32</v>
      </c>
      <c r="F256" s="229" t="s">
        <v>1468</v>
      </c>
      <c r="G256" s="226"/>
      <c r="H256" s="230">
        <v>30.600000000000001</v>
      </c>
      <c r="I256" s="231"/>
      <c r="J256" s="226"/>
      <c r="K256" s="226"/>
      <c r="L256" s="232"/>
      <c r="M256" s="233"/>
      <c r="N256" s="234"/>
      <c r="O256" s="234"/>
      <c r="P256" s="234"/>
      <c r="Q256" s="234"/>
      <c r="R256" s="234"/>
      <c r="S256" s="234"/>
      <c r="T256" s="235"/>
      <c r="U256" s="13"/>
      <c r="V256" s="13"/>
      <c r="W256" s="13"/>
      <c r="X256" s="13"/>
      <c r="Y256" s="13"/>
      <c r="Z256" s="13"/>
      <c r="AA256" s="13"/>
      <c r="AB256" s="13"/>
      <c r="AC256" s="13"/>
      <c r="AD256" s="13"/>
      <c r="AE256" s="13"/>
      <c r="AT256" s="236" t="s">
        <v>179</v>
      </c>
      <c r="AU256" s="236" t="s">
        <v>86</v>
      </c>
      <c r="AV256" s="13" t="s">
        <v>86</v>
      </c>
      <c r="AW256" s="13" t="s">
        <v>38</v>
      </c>
      <c r="AX256" s="13" t="s">
        <v>76</v>
      </c>
      <c r="AY256" s="236" t="s">
        <v>164</v>
      </c>
    </row>
    <row r="257" s="14" customFormat="1">
      <c r="A257" s="14"/>
      <c r="B257" s="237"/>
      <c r="C257" s="238"/>
      <c r="D257" s="227" t="s">
        <v>179</v>
      </c>
      <c r="E257" s="239" t="s">
        <v>32</v>
      </c>
      <c r="F257" s="240" t="s">
        <v>181</v>
      </c>
      <c r="G257" s="238"/>
      <c r="H257" s="241">
        <v>56.700000000000003</v>
      </c>
      <c r="I257" s="242"/>
      <c r="J257" s="238"/>
      <c r="K257" s="238"/>
      <c r="L257" s="243"/>
      <c r="M257" s="244"/>
      <c r="N257" s="245"/>
      <c r="O257" s="245"/>
      <c r="P257" s="245"/>
      <c r="Q257" s="245"/>
      <c r="R257" s="245"/>
      <c r="S257" s="245"/>
      <c r="T257" s="246"/>
      <c r="U257" s="14"/>
      <c r="V257" s="14"/>
      <c r="W257" s="14"/>
      <c r="X257" s="14"/>
      <c r="Y257" s="14"/>
      <c r="Z257" s="14"/>
      <c r="AA257" s="14"/>
      <c r="AB257" s="14"/>
      <c r="AC257" s="14"/>
      <c r="AD257" s="14"/>
      <c r="AE257" s="14"/>
      <c r="AT257" s="247" t="s">
        <v>179</v>
      </c>
      <c r="AU257" s="247" t="s">
        <v>86</v>
      </c>
      <c r="AV257" s="14" t="s">
        <v>171</v>
      </c>
      <c r="AW257" s="14" t="s">
        <v>38</v>
      </c>
      <c r="AX257" s="14" t="s">
        <v>84</v>
      </c>
      <c r="AY257" s="247" t="s">
        <v>164</v>
      </c>
    </row>
    <row r="258" s="12" customFormat="1" ht="22.8" customHeight="1">
      <c r="A258" s="12"/>
      <c r="B258" s="191"/>
      <c r="C258" s="192"/>
      <c r="D258" s="193" t="s">
        <v>75</v>
      </c>
      <c r="E258" s="205" t="s">
        <v>800</v>
      </c>
      <c r="F258" s="205" t="s">
        <v>801</v>
      </c>
      <c r="G258" s="192"/>
      <c r="H258" s="192"/>
      <c r="I258" s="195"/>
      <c r="J258" s="206">
        <f>BK258</f>
        <v>0</v>
      </c>
      <c r="K258" s="192"/>
      <c r="L258" s="197"/>
      <c r="M258" s="198"/>
      <c r="N258" s="199"/>
      <c r="O258" s="199"/>
      <c r="P258" s="200">
        <f>SUM(P259:P260)</f>
        <v>0</v>
      </c>
      <c r="Q258" s="199"/>
      <c r="R258" s="200">
        <f>SUM(R259:R260)</f>
        <v>0</v>
      </c>
      <c r="S258" s="199"/>
      <c r="T258" s="201">
        <f>SUM(T259:T260)</f>
        <v>0</v>
      </c>
      <c r="U258" s="12"/>
      <c r="V258" s="12"/>
      <c r="W258" s="12"/>
      <c r="X258" s="12"/>
      <c r="Y258" s="12"/>
      <c r="Z258" s="12"/>
      <c r="AA258" s="12"/>
      <c r="AB258" s="12"/>
      <c r="AC258" s="12"/>
      <c r="AD258" s="12"/>
      <c r="AE258" s="12"/>
      <c r="AR258" s="202" t="s">
        <v>84</v>
      </c>
      <c r="AT258" s="203" t="s">
        <v>75</v>
      </c>
      <c r="AU258" s="203" t="s">
        <v>84</v>
      </c>
      <c r="AY258" s="202" t="s">
        <v>164</v>
      </c>
      <c r="BK258" s="204">
        <f>SUM(BK259:BK260)</f>
        <v>0</v>
      </c>
    </row>
    <row r="259" s="2" customFormat="1" ht="60" customHeight="1">
      <c r="A259" s="41"/>
      <c r="B259" s="42"/>
      <c r="C259" s="207" t="s">
        <v>370</v>
      </c>
      <c r="D259" s="207" t="s">
        <v>166</v>
      </c>
      <c r="E259" s="208" t="s">
        <v>803</v>
      </c>
      <c r="F259" s="209" t="s">
        <v>804</v>
      </c>
      <c r="G259" s="210" t="s">
        <v>221</v>
      </c>
      <c r="H259" s="211">
        <v>0.14000000000000001</v>
      </c>
      <c r="I259" s="212"/>
      <c r="J259" s="213">
        <f>ROUND(I259*H259,2)</f>
        <v>0</v>
      </c>
      <c r="K259" s="209" t="s">
        <v>170</v>
      </c>
      <c r="L259" s="47"/>
      <c r="M259" s="214" t="s">
        <v>32</v>
      </c>
      <c r="N259" s="215" t="s">
        <v>47</v>
      </c>
      <c r="O259" s="87"/>
      <c r="P259" s="216">
        <f>O259*H259</f>
        <v>0</v>
      </c>
      <c r="Q259" s="216">
        <v>0</v>
      </c>
      <c r="R259" s="216">
        <f>Q259*H259</f>
        <v>0</v>
      </c>
      <c r="S259" s="216">
        <v>0</v>
      </c>
      <c r="T259" s="217">
        <f>S259*H259</f>
        <v>0</v>
      </c>
      <c r="U259" s="41"/>
      <c r="V259" s="41"/>
      <c r="W259" s="41"/>
      <c r="X259" s="41"/>
      <c r="Y259" s="41"/>
      <c r="Z259" s="41"/>
      <c r="AA259" s="41"/>
      <c r="AB259" s="41"/>
      <c r="AC259" s="41"/>
      <c r="AD259" s="41"/>
      <c r="AE259" s="41"/>
      <c r="AR259" s="218" t="s">
        <v>171</v>
      </c>
      <c r="AT259" s="218" t="s">
        <v>166</v>
      </c>
      <c r="AU259" s="218" t="s">
        <v>86</v>
      </c>
      <c r="AY259" s="19" t="s">
        <v>164</v>
      </c>
      <c r="BE259" s="219">
        <f>IF(N259="základní",J259,0)</f>
        <v>0</v>
      </c>
      <c r="BF259" s="219">
        <f>IF(N259="snížená",J259,0)</f>
        <v>0</v>
      </c>
      <c r="BG259" s="219">
        <f>IF(N259="zákl. přenesená",J259,0)</f>
        <v>0</v>
      </c>
      <c r="BH259" s="219">
        <f>IF(N259="sníž. přenesená",J259,0)</f>
        <v>0</v>
      </c>
      <c r="BI259" s="219">
        <f>IF(N259="nulová",J259,0)</f>
        <v>0</v>
      </c>
      <c r="BJ259" s="19" t="s">
        <v>84</v>
      </c>
      <c r="BK259" s="219">
        <f>ROUND(I259*H259,2)</f>
        <v>0</v>
      </c>
      <c r="BL259" s="19" t="s">
        <v>171</v>
      </c>
      <c r="BM259" s="218" t="s">
        <v>575</v>
      </c>
    </row>
    <row r="260" s="2" customFormat="1">
      <c r="A260" s="41"/>
      <c r="B260" s="42"/>
      <c r="C260" s="43"/>
      <c r="D260" s="220" t="s">
        <v>173</v>
      </c>
      <c r="E260" s="43"/>
      <c r="F260" s="221" t="s">
        <v>806</v>
      </c>
      <c r="G260" s="43"/>
      <c r="H260" s="43"/>
      <c r="I260" s="222"/>
      <c r="J260" s="43"/>
      <c r="K260" s="43"/>
      <c r="L260" s="47"/>
      <c r="M260" s="223"/>
      <c r="N260" s="224"/>
      <c r="O260" s="87"/>
      <c r="P260" s="87"/>
      <c r="Q260" s="87"/>
      <c r="R260" s="87"/>
      <c r="S260" s="87"/>
      <c r="T260" s="88"/>
      <c r="U260" s="41"/>
      <c r="V260" s="41"/>
      <c r="W260" s="41"/>
      <c r="X260" s="41"/>
      <c r="Y260" s="41"/>
      <c r="Z260" s="41"/>
      <c r="AA260" s="41"/>
      <c r="AB260" s="41"/>
      <c r="AC260" s="41"/>
      <c r="AD260" s="41"/>
      <c r="AE260" s="41"/>
      <c r="AT260" s="19" t="s">
        <v>173</v>
      </c>
      <c r="AU260" s="19" t="s">
        <v>86</v>
      </c>
    </row>
    <row r="261" s="12" customFormat="1" ht="25.92" customHeight="1">
      <c r="A261" s="12"/>
      <c r="B261" s="191"/>
      <c r="C261" s="192"/>
      <c r="D261" s="193" t="s">
        <v>75</v>
      </c>
      <c r="E261" s="194" t="s">
        <v>807</v>
      </c>
      <c r="F261" s="194" t="s">
        <v>808</v>
      </c>
      <c r="G261" s="192"/>
      <c r="H261" s="192"/>
      <c r="I261" s="195"/>
      <c r="J261" s="196">
        <f>BK261</f>
        <v>0</v>
      </c>
      <c r="K261" s="192"/>
      <c r="L261" s="197"/>
      <c r="M261" s="198"/>
      <c r="N261" s="199"/>
      <c r="O261" s="199"/>
      <c r="P261" s="200">
        <f>P262+P270+P294+P310</f>
        <v>0</v>
      </c>
      <c r="Q261" s="199"/>
      <c r="R261" s="200">
        <f>R262+R270+R294+R310</f>
        <v>0.0263504</v>
      </c>
      <c r="S261" s="199"/>
      <c r="T261" s="201">
        <f>T262+T270+T294+T310</f>
        <v>0.02027</v>
      </c>
      <c r="U261" s="12"/>
      <c r="V261" s="12"/>
      <c r="W261" s="12"/>
      <c r="X261" s="12"/>
      <c r="Y261" s="12"/>
      <c r="Z261" s="12"/>
      <c r="AA261" s="12"/>
      <c r="AB261" s="12"/>
      <c r="AC261" s="12"/>
      <c r="AD261" s="12"/>
      <c r="AE261" s="12"/>
      <c r="AR261" s="202" t="s">
        <v>86</v>
      </c>
      <c r="AT261" s="203" t="s">
        <v>75</v>
      </c>
      <c r="AU261" s="203" t="s">
        <v>76</v>
      </c>
      <c r="AY261" s="202" t="s">
        <v>164</v>
      </c>
      <c r="BK261" s="204">
        <f>BK262+BK270+BK294+BK310</f>
        <v>0</v>
      </c>
    </row>
    <row r="262" s="12" customFormat="1" ht="22.8" customHeight="1">
      <c r="A262" s="12"/>
      <c r="B262" s="191"/>
      <c r="C262" s="192"/>
      <c r="D262" s="193" t="s">
        <v>75</v>
      </c>
      <c r="E262" s="205" t="s">
        <v>826</v>
      </c>
      <c r="F262" s="205" t="s">
        <v>827</v>
      </c>
      <c r="G262" s="192"/>
      <c r="H262" s="192"/>
      <c r="I262" s="195"/>
      <c r="J262" s="206">
        <f>BK262</f>
        <v>0</v>
      </c>
      <c r="K262" s="192"/>
      <c r="L262" s="197"/>
      <c r="M262" s="198"/>
      <c r="N262" s="199"/>
      <c r="O262" s="199"/>
      <c r="P262" s="200">
        <f>SUM(P263:P269)</f>
        <v>0</v>
      </c>
      <c r="Q262" s="199"/>
      <c r="R262" s="200">
        <f>SUM(R263:R269)</f>
        <v>0.0016104000000000001</v>
      </c>
      <c r="S262" s="199"/>
      <c r="T262" s="201">
        <f>SUM(T263:T269)</f>
        <v>0</v>
      </c>
      <c r="U262" s="12"/>
      <c r="V262" s="12"/>
      <c r="W262" s="12"/>
      <c r="X262" s="12"/>
      <c r="Y262" s="12"/>
      <c r="Z262" s="12"/>
      <c r="AA262" s="12"/>
      <c r="AB262" s="12"/>
      <c r="AC262" s="12"/>
      <c r="AD262" s="12"/>
      <c r="AE262" s="12"/>
      <c r="AR262" s="202" t="s">
        <v>86</v>
      </c>
      <c r="AT262" s="203" t="s">
        <v>75</v>
      </c>
      <c r="AU262" s="203" t="s">
        <v>84</v>
      </c>
      <c r="AY262" s="202" t="s">
        <v>164</v>
      </c>
      <c r="BK262" s="204">
        <f>SUM(BK263:BK269)</f>
        <v>0</v>
      </c>
    </row>
    <row r="263" s="2" customFormat="1" ht="40.8" customHeight="1">
      <c r="A263" s="41"/>
      <c r="B263" s="42"/>
      <c r="C263" s="207" t="s">
        <v>376</v>
      </c>
      <c r="D263" s="207" t="s">
        <v>166</v>
      </c>
      <c r="E263" s="208" t="s">
        <v>1469</v>
      </c>
      <c r="F263" s="209" t="s">
        <v>1470</v>
      </c>
      <c r="G263" s="210" t="s">
        <v>345</v>
      </c>
      <c r="H263" s="211">
        <v>36.600000000000001</v>
      </c>
      <c r="I263" s="212"/>
      <c r="J263" s="213">
        <f>ROUND(I263*H263,2)</f>
        <v>0</v>
      </c>
      <c r="K263" s="209" t="s">
        <v>170</v>
      </c>
      <c r="L263" s="47"/>
      <c r="M263" s="214" t="s">
        <v>32</v>
      </c>
      <c r="N263" s="215" t="s">
        <v>47</v>
      </c>
      <c r="O263" s="87"/>
      <c r="P263" s="216">
        <f>O263*H263</f>
        <v>0</v>
      </c>
      <c r="Q263" s="216">
        <v>0</v>
      </c>
      <c r="R263" s="216">
        <f>Q263*H263</f>
        <v>0</v>
      </c>
      <c r="S263" s="216">
        <v>0</v>
      </c>
      <c r="T263" s="217">
        <f>S263*H263</f>
        <v>0</v>
      </c>
      <c r="U263" s="41"/>
      <c r="V263" s="41"/>
      <c r="W263" s="41"/>
      <c r="X263" s="41"/>
      <c r="Y263" s="41"/>
      <c r="Z263" s="41"/>
      <c r="AA263" s="41"/>
      <c r="AB263" s="41"/>
      <c r="AC263" s="41"/>
      <c r="AD263" s="41"/>
      <c r="AE263" s="41"/>
      <c r="AR263" s="218" t="s">
        <v>272</v>
      </c>
      <c r="AT263" s="218" t="s">
        <v>166</v>
      </c>
      <c r="AU263" s="218" t="s">
        <v>86</v>
      </c>
      <c r="AY263" s="19" t="s">
        <v>164</v>
      </c>
      <c r="BE263" s="219">
        <f>IF(N263="základní",J263,0)</f>
        <v>0</v>
      </c>
      <c r="BF263" s="219">
        <f>IF(N263="snížená",J263,0)</f>
        <v>0</v>
      </c>
      <c r="BG263" s="219">
        <f>IF(N263="zákl. přenesená",J263,0)</f>
        <v>0</v>
      </c>
      <c r="BH263" s="219">
        <f>IF(N263="sníž. přenesená",J263,0)</f>
        <v>0</v>
      </c>
      <c r="BI263" s="219">
        <f>IF(N263="nulová",J263,0)</f>
        <v>0</v>
      </c>
      <c r="BJ263" s="19" t="s">
        <v>84</v>
      </c>
      <c r="BK263" s="219">
        <f>ROUND(I263*H263,2)</f>
        <v>0</v>
      </c>
      <c r="BL263" s="19" t="s">
        <v>272</v>
      </c>
      <c r="BM263" s="218" t="s">
        <v>585</v>
      </c>
    </row>
    <row r="264" s="2" customFormat="1">
      <c r="A264" s="41"/>
      <c r="B264" s="42"/>
      <c r="C264" s="43"/>
      <c r="D264" s="220" t="s">
        <v>173</v>
      </c>
      <c r="E264" s="43"/>
      <c r="F264" s="221" t="s">
        <v>1471</v>
      </c>
      <c r="G264" s="43"/>
      <c r="H264" s="43"/>
      <c r="I264" s="222"/>
      <c r="J264" s="43"/>
      <c r="K264" s="43"/>
      <c r="L264" s="47"/>
      <c r="M264" s="223"/>
      <c r="N264" s="224"/>
      <c r="O264" s="87"/>
      <c r="P264" s="87"/>
      <c r="Q264" s="87"/>
      <c r="R264" s="87"/>
      <c r="S264" s="87"/>
      <c r="T264" s="88"/>
      <c r="U264" s="41"/>
      <c r="V264" s="41"/>
      <c r="W264" s="41"/>
      <c r="X264" s="41"/>
      <c r="Y264" s="41"/>
      <c r="Z264" s="41"/>
      <c r="AA264" s="41"/>
      <c r="AB264" s="41"/>
      <c r="AC264" s="41"/>
      <c r="AD264" s="41"/>
      <c r="AE264" s="41"/>
      <c r="AT264" s="19" t="s">
        <v>173</v>
      </c>
      <c r="AU264" s="19" t="s">
        <v>86</v>
      </c>
    </row>
    <row r="265" s="13" customFormat="1">
      <c r="A265" s="13"/>
      <c r="B265" s="225"/>
      <c r="C265" s="226"/>
      <c r="D265" s="227" t="s">
        <v>179</v>
      </c>
      <c r="E265" s="228" t="s">
        <v>32</v>
      </c>
      <c r="F265" s="229" t="s">
        <v>1472</v>
      </c>
      <c r="G265" s="226"/>
      <c r="H265" s="230">
        <v>36.600000000000001</v>
      </c>
      <c r="I265" s="231"/>
      <c r="J265" s="226"/>
      <c r="K265" s="226"/>
      <c r="L265" s="232"/>
      <c r="M265" s="233"/>
      <c r="N265" s="234"/>
      <c r="O265" s="234"/>
      <c r="P265" s="234"/>
      <c r="Q265" s="234"/>
      <c r="R265" s="234"/>
      <c r="S265" s="234"/>
      <c r="T265" s="235"/>
      <c r="U265" s="13"/>
      <c r="V265" s="13"/>
      <c r="W265" s="13"/>
      <c r="X265" s="13"/>
      <c r="Y265" s="13"/>
      <c r="Z265" s="13"/>
      <c r="AA265" s="13"/>
      <c r="AB265" s="13"/>
      <c r="AC265" s="13"/>
      <c r="AD265" s="13"/>
      <c r="AE265" s="13"/>
      <c r="AT265" s="236" t="s">
        <v>179</v>
      </c>
      <c r="AU265" s="236" t="s">
        <v>86</v>
      </c>
      <c r="AV265" s="13" t="s">
        <v>86</v>
      </c>
      <c r="AW265" s="13" t="s">
        <v>38</v>
      </c>
      <c r="AX265" s="13" t="s">
        <v>76</v>
      </c>
      <c r="AY265" s="236" t="s">
        <v>164</v>
      </c>
    </row>
    <row r="266" s="14" customFormat="1">
      <c r="A266" s="14"/>
      <c r="B266" s="237"/>
      <c r="C266" s="238"/>
      <c r="D266" s="227" t="s">
        <v>179</v>
      </c>
      <c r="E266" s="239" t="s">
        <v>32</v>
      </c>
      <c r="F266" s="240" t="s">
        <v>181</v>
      </c>
      <c r="G266" s="238"/>
      <c r="H266" s="241">
        <v>36.600000000000001</v>
      </c>
      <c r="I266" s="242"/>
      <c r="J266" s="238"/>
      <c r="K266" s="238"/>
      <c r="L266" s="243"/>
      <c r="M266" s="244"/>
      <c r="N266" s="245"/>
      <c r="O266" s="245"/>
      <c r="P266" s="245"/>
      <c r="Q266" s="245"/>
      <c r="R266" s="245"/>
      <c r="S266" s="245"/>
      <c r="T266" s="246"/>
      <c r="U266" s="14"/>
      <c r="V266" s="14"/>
      <c r="W266" s="14"/>
      <c r="X266" s="14"/>
      <c r="Y266" s="14"/>
      <c r="Z266" s="14"/>
      <c r="AA266" s="14"/>
      <c r="AB266" s="14"/>
      <c r="AC266" s="14"/>
      <c r="AD266" s="14"/>
      <c r="AE266" s="14"/>
      <c r="AT266" s="247" t="s">
        <v>179</v>
      </c>
      <c r="AU266" s="247" t="s">
        <v>86</v>
      </c>
      <c r="AV266" s="14" t="s">
        <v>171</v>
      </c>
      <c r="AW266" s="14" t="s">
        <v>38</v>
      </c>
      <c r="AX266" s="14" t="s">
        <v>84</v>
      </c>
      <c r="AY266" s="247" t="s">
        <v>164</v>
      </c>
    </row>
    <row r="267" s="2" customFormat="1" ht="26.4" customHeight="1">
      <c r="A267" s="41"/>
      <c r="B267" s="42"/>
      <c r="C267" s="258" t="s">
        <v>383</v>
      </c>
      <c r="D267" s="258" t="s">
        <v>237</v>
      </c>
      <c r="E267" s="259" t="s">
        <v>1473</v>
      </c>
      <c r="F267" s="260" t="s">
        <v>1474</v>
      </c>
      <c r="G267" s="261" t="s">
        <v>345</v>
      </c>
      <c r="H267" s="262">
        <v>40.259999999999998</v>
      </c>
      <c r="I267" s="263"/>
      <c r="J267" s="264">
        <f>ROUND(I267*H267,2)</f>
        <v>0</v>
      </c>
      <c r="K267" s="260" t="s">
        <v>170</v>
      </c>
      <c r="L267" s="265"/>
      <c r="M267" s="266" t="s">
        <v>32</v>
      </c>
      <c r="N267" s="267" t="s">
        <v>47</v>
      </c>
      <c r="O267" s="87"/>
      <c r="P267" s="216">
        <f>O267*H267</f>
        <v>0</v>
      </c>
      <c r="Q267" s="216">
        <v>4.0000000000000003E-05</v>
      </c>
      <c r="R267" s="216">
        <f>Q267*H267</f>
        <v>0.0016104000000000001</v>
      </c>
      <c r="S267" s="216">
        <v>0</v>
      </c>
      <c r="T267" s="217">
        <f>S267*H267</f>
        <v>0</v>
      </c>
      <c r="U267" s="41"/>
      <c r="V267" s="41"/>
      <c r="W267" s="41"/>
      <c r="X267" s="41"/>
      <c r="Y267" s="41"/>
      <c r="Z267" s="41"/>
      <c r="AA267" s="41"/>
      <c r="AB267" s="41"/>
      <c r="AC267" s="41"/>
      <c r="AD267" s="41"/>
      <c r="AE267" s="41"/>
      <c r="AR267" s="218" t="s">
        <v>370</v>
      </c>
      <c r="AT267" s="218" t="s">
        <v>237</v>
      </c>
      <c r="AU267" s="218" t="s">
        <v>86</v>
      </c>
      <c r="AY267" s="19" t="s">
        <v>164</v>
      </c>
      <c r="BE267" s="219">
        <f>IF(N267="základní",J267,0)</f>
        <v>0</v>
      </c>
      <c r="BF267" s="219">
        <f>IF(N267="snížená",J267,0)</f>
        <v>0</v>
      </c>
      <c r="BG267" s="219">
        <f>IF(N267="zákl. přenesená",J267,0)</f>
        <v>0</v>
      </c>
      <c r="BH267" s="219">
        <f>IF(N267="sníž. přenesená",J267,0)</f>
        <v>0</v>
      </c>
      <c r="BI267" s="219">
        <f>IF(N267="nulová",J267,0)</f>
        <v>0</v>
      </c>
      <c r="BJ267" s="19" t="s">
        <v>84</v>
      </c>
      <c r="BK267" s="219">
        <f>ROUND(I267*H267,2)</f>
        <v>0</v>
      </c>
      <c r="BL267" s="19" t="s">
        <v>272</v>
      </c>
      <c r="BM267" s="218" t="s">
        <v>602</v>
      </c>
    </row>
    <row r="268" s="2" customFormat="1" ht="55.2" customHeight="1">
      <c r="A268" s="41"/>
      <c r="B268" s="42"/>
      <c r="C268" s="207" t="s">
        <v>391</v>
      </c>
      <c r="D268" s="207" t="s">
        <v>166</v>
      </c>
      <c r="E268" s="208" t="s">
        <v>853</v>
      </c>
      <c r="F268" s="209" t="s">
        <v>854</v>
      </c>
      <c r="G268" s="210" t="s">
        <v>221</v>
      </c>
      <c r="H268" s="211">
        <v>0.002</v>
      </c>
      <c r="I268" s="212"/>
      <c r="J268" s="213">
        <f>ROUND(I268*H268,2)</f>
        <v>0</v>
      </c>
      <c r="K268" s="209" t="s">
        <v>170</v>
      </c>
      <c r="L268" s="47"/>
      <c r="M268" s="214" t="s">
        <v>32</v>
      </c>
      <c r="N268" s="215" t="s">
        <v>47</v>
      </c>
      <c r="O268" s="87"/>
      <c r="P268" s="216">
        <f>O268*H268</f>
        <v>0</v>
      </c>
      <c r="Q268" s="216">
        <v>0</v>
      </c>
      <c r="R268" s="216">
        <f>Q268*H268</f>
        <v>0</v>
      </c>
      <c r="S268" s="216">
        <v>0</v>
      </c>
      <c r="T268" s="217">
        <f>S268*H268</f>
        <v>0</v>
      </c>
      <c r="U268" s="41"/>
      <c r="V268" s="41"/>
      <c r="W268" s="41"/>
      <c r="X268" s="41"/>
      <c r="Y268" s="41"/>
      <c r="Z268" s="41"/>
      <c r="AA268" s="41"/>
      <c r="AB268" s="41"/>
      <c r="AC268" s="41"/>
      <c r="AD268" s="41"/>
      <c r="AE268" s="41"/>
      <c r="AR268" s="218" t="s">
        <v>272</v>
      </c>
      <c r="AT268" s="218" t="s">
        <v>166</v>
      </c>
      <c r="AU268" s="218" t="s">
        <v>86</v>
      </c>
      <c r="AY268" s="19" t="s">
        <v>164</v>
      </c>
      <c r="BE268" s="219">
        <f>IF(N268="základní",J268,0)</f>
        <v>0</v>
      </c>
      <c r="BF268" s="219">
        <f>IF(N268="snížená",J268,0)</f>
        <v>0</v>
      </c>
      <c r="BG268" s="219">
        <f>IF(N268="zákl. přenesená",J268,0)</f>
        <v>0</v>
      </c>
      <c r="BH268" s="219">
        <f>IF(N268="sníž. přenesená",J268,0)</f>
        <v>0</v>
      </c>
      <c r="BI268" s="219">
        <f>IF(N268="nulová",J268,0)</f>
        <v>0</v>
      </c>
      <c r="BJ268" s="19" t="s">
        <v>84</v>
      </c>
      <c r="BK268" s="219">
        <f>ROUND(I268*H268,2)</f>
        <v>0</v>
      </c>
      <c r="BL268" s="19" t="s">
        <v>272</v>
      </c>
      <c r="BM268" s="218" t="s">
        <v>613</v>
      </c>
    </row>
    <row r="269" s="2" customFormat="1">
      <c r="A269" s="41"/>
      <c r="B269" s="42"/>
      <c r="C269" s="43"/>
      <c r="D269" s="220" t="s">
        <v>173</v>
      </c>
      <c r="E269" s="43"/>
      <c r="F269" s="221" t="s">
        <v>856</v>
      </c>
      <c r="G269" s="43"/>
      <c r="H269" s="43"/>
      <c r="I269" s="222"/>
      <c r="J269" s="43"/>
      <c r="K269" s="43"/>
      <c r="L269" s="47"/>
      <c r="M269" s="223"/>
      <c r="N269" s="224"/>
      <c r="O269" s="87"/>
      <c r="P269" s="87"/>
      <c r="Q269" s="87"/>
      <c r="R269" s="87"/>
      <c r="S269" s="87"/>
      <c r="T269" s="88"/>
      <c r="U269" s="41"/>
      <c r="V269" s="41"/>
      <c r="W269" s="41"/>
      <c r="X269" s="41"/>
      <c r="Y269" s="41"/>
      <c r="Z269" s="41"/>
      <c r="AA269" s="41"/>
      <c r="AB269" s="41"/>
      <c r="AC269" s="41"/>
      <c r="AD269" s="41"/>
      <c r="AE269" s="41"/>
      <c r="AT269" s="19" t="s">
        <v>173</v>
      </c>
      <c r="AU269" s="19" t="s">
        <v>86</v>
      </c>
    </row>
    <row r="270" s="12" customFormat="1" ht="22.8" customHeight="1">
      <c r="A270" s="12"/>
      <c r="B270" s="191"/>
      <c r="C270" s="192"/>
      <c r="D270" s="193" t="s">
        <v>75</v>
      </c>
      <c r="E270" s="205" t="s">
        <v>1475</v>
      </c>
      <c r="F270" s="205" t="s">
        <v>1476</v>
      </c>
      <c r="G270" s="192"/>
      <c r="H270" s="192"/>
      <c r="I270" s="195"/>
      <c r="J270" s="206">
        <f>BK270</f>
        <v>0</v>
      </c>
      <c r="K270" s="192"/>
      <c r="L270" s="197"/>
      <c r="M270" s="198"/>
      <c r="N270" s="199"/>
      <c r="O270" s="199"/>
      <c r="P270" s="200">
        <f>SUM(P271:P293)</f>
        <v>0</v>
      </c>
      <c r="Q270" s="199"/>
      <c r="R270" s="200">
        <f>SUM(R271:R293)</f>
        <v>0.023969999999999998</v>
      </c>
      <c r="S270" s="199"/>
      <c r="T270" s="201">
        <f>SUM(T271:T293)</f>
        <v>0.02027</v>
      </c>
      <c r="U270" s="12"/>
      <c r="V270" s="12"/>
      <c r="W270" s="12"/>
      <c r="X270" s="12"/>
      <c r="Y270" s="12"/>
      <c r="Z270" s="12"/>
      <c r="AA270" s="12"/>
      <c r="AB270" s="12"/>
      <c r="AC270" s="12"/>
      <c r="AD270" s="12"/>
      <c r="AE270" s="12"/>
      <c r="AR270" s="202" t="s">
        <v>86</v>
      </c>
      <c r="AT270" s="203" t="s">
        <v>75</v>
      </c>
      <c r="AU270" s="203" t="s">
        <v>84</v>
      </c>
      <c r="AY270" s="202" t="s">
        <v>164</v>
      </c>
      <c r="BK270" s="204">
        <f>SUM(BK271:BK293)</f>
        <v>0</v>
      </c>
    </row>
    <row r="271" s="2" customFormat="1" ht="24" customHeight="1">
      <c r="A271" s="41"/>
      <c r="B271" s="42"/>
      <c r="C271" s="207" t="s">
        <v>397</v>
      </c>
      <c r="D271" s="207" t="s">
        <v>166</v>
      </c>
      <c r="E271" s="208" t="s">
        <v>1477</v>
      </c>
      <c r="F271" s="209" t="s">
        <v>1478</v>
      </c>
      <c r="G271" s="210" t="s">
        <v>345</v>
      </c>
      <c r="H271" s="211">
        <v>43</v>
      </c>
      <c r="I271" s="212"/>
      <c r="J271" s="213">
        <f>ROUND(I271*H271,2)</f>
        <v>0</v>
      </c>
      <c r="K271" s="209" t="s">
        <v>170</v>
      </c>
      <c r="L271" s="47"/>
      <c r="M271" s="214" t="s">
        <v>32</v>
      </c>
      <c r="N271" s="215" t="s">
        <v>47</v>
      </c>
      <c r="O271" s="87"/>
      <c r="P271" s="216">
        <f>O271*H271</f>
        <v>0</v>
      </c>
      <c r="Q271" s="216">
        <v>0.00040999999999999999</v>
      </c>
      <c r="R271" s="216">
        <f>Q271*H271</f>
        <v>0.01763</v>
      </c>
      <c r="S271" s="216">
        <v>0</v>
      </c>
      <c r="T271" s="217">
        <f>S271*H271</f>
        <v>0</v>
      </c>
      <c r="U271" s="41"/>
      <c r="V271" s="41"/>
      <c r="W271" s="41"/>
      <c r="X271" s="41"/>
      <c r="Y271" s="41"/>
      <c r="Z271" s="41"/>
      <c r="AA271" s="41"/>
      <c r="AB271" s="41"/>
      <c r="AC271" s="41"/>
      <c r="AD271" s="41"/>
      <c r="AE271" s="41"/>
      <c r="AR271" s="218" t="s">
        <v>272</v>
      </c>
      <c r="AT271" s="218" t="s">
        <v>166</v>
      </c>
      <c r="AU271" s="218" t="s">
        <v>86</v>
      </c>
      <c r="AY271" s="19" t="s">
        <v>164</v>
      </c>
      <c r="BE271" s="219">
        <f>IF(N271="základní",J271,0)</f>
        <v>0</v>
      </c>
      <c r="BF271" s="219">
        <f>IF(N271="snížená",J271,0)</f>
        <v>0</v>
      </c>
      <c r="BG271" s="219">
        <f>IF(N271="zákl. přenesená",J271,0)</f>
        <v>0</v>
      </c>
      <c r="BH271" s="219">
        <f>IF(N271="sníž. přenesená",J271,0)</f>
        <v>0</v>
      </c>
      <c r="BI271" s="219">
        <f>IF(N271="nulová",J271,0)</f>
        <v>0</v>
      </c>
      <c r="BJ271" s="19" t="s">
        <v>84</v>
      </c>
      <c r="BK271" s="219">
        <f>ROUND(I271*H271,2)</f>
        <v>0</v>
      </c>
      <c r="BL271" s="19" t="s">
        <v>272</v>
      </c>
      <c r="BM271" s="218" t="s">
        <v>623</v>
      </c>
    </row>
    <row r="272" s="2" customFormat="1">
      <c r="A272" s="41"/>
      <c r="B272" s="42"/>
      <c r="C272" s="43"/>
      <c r="D272" s="220" t="s">
        <v>173</v>
      </c>
      <c r="E272" s="43"/>
      <c r="F272" s="221" t="s">
        <v>1479</v>
      </c>
      <c r="G272" s="43"/>
      <c r="H272" s="43"/>
      <c r="I272" s="222"/>
      <c r="J272" s="43"/>
      <c r="K272" s="43"/>
      <c r="L272" s="47"/>
      <c r="M272" s="223"/>
      <c r="N272" s="224"/>
      <c r="O272" s="87"/>
      <c r="P272" s="87"/>
      <c r="Q272" s="87"/>
      <c r="R272" s="87"/>
      <c r="S272" s="87"/>
      <c r="T272" s="88"/>
      <c r="U272" s="41"/>
      <c r="V272" s="41"/>
      <c r="W272" s="41"/>
      <c r="X272" s="41"/>
      <c r="Y272" s="41"/>
      <c r="Z272" s="41"/>
      <c r="AA272" s="41"/>
      <c r="AB272" s="41"/>
      <c r="AC272" s="41"/>
      <c r="AD272" s="41"/>
      <c r="AE272" s="41"/>
      <c r="AT272" s="19" t="s">
        <v>173</v>
      </c>
      <c r="AU272" s="19" t="s">
        <v>86</v>
      </c>
    </row>
    <row r="273" s="13" customFormat="1">
      <c r="A273" s="13"/>
      <c r="B273" s="225"/>
      <c r="C273" s="226"/>
      <c r="D273" s="227" t="s">
        <v>179</v>
      </c>
      <c r="E273" s="228" t="s">
        <v>32</v>
      </c>
      <c r="F273" s="229" t="s">
        <v>1480</v>
      </c>
      <c r="G273" s="226"/>
      <c r="H273" s="230">
        <v>43</v>
      </c>
      <c r="I273" s="231"/>
      <c r="J273" s="226"/>
      <c r="K273" s="226"/>
      <c r="L273" s="232"/>
      <c r="M273" s="233"/>
      <c r="N273" s="234"/>
      <c r="O273" s="234"/>
      <c r="P273" s="234"/>
      <c r="Q273" s="234"/>
      <c r="R273" s="234"/>
      <c r="S273" s="234"/>
      <c r="T273" s="235"/>
      <c r="U273" s="13"/>
      <c r="V273" s="13"/>
      <c r="W273" s="13"/>
      <c r="X273" s="13"/>
      <c r="Y273" s="13"/>
      <c r="Z273" s="13"/>
      <c r="AA273" s="13"/>
      <c r="AB273" s="13"/>
      <c r="AC273" s="13"/>
      <c r="AD273" s="13"/>
      <c r="AE273" s="13"/>
      <c r="AT273" s="236" t="s">
        <v>179</v>
      </c>
      <c r="AU273" s="236" t="s">
        <v>86</v>
      </c>
      <c r="AV273" s="13" t="s">
        <v>86</v>
      </c>
      <c r="AW273" s="13" t="s">
        <v>38</v>
      </c>
      <c r="AX273" s="13" t="s">
        <v>76</v>
      </c>
      <c r="AY273" s="236" t="s">
        <v>164</v>
      </c>
    </row>
    <row r="274" s="14" customFormat="1">
      <c r="A274" s="14"/>
      <c r="B274" s="237"/>
      <c r="C274" s="238"/>
      <c r="D274" s="227" t="s">
        <v>179</v>
      </c>
      <c r="E274" s="239" t="s">
        <v>32</v>
      </c>
      <c r="F274" s="240" t="s">
        <v>181</v>
      </c>
      <c r="G274" s="238"/>
      <c r="H274" s="241">
        <v>43</v>
      </c>
      <c r="I274" s="242"/>
      <c r="J274" s="238"/>
      <c r="K274" s="238"/>
      <c r="L274" s="243"/>
      <c r="M274" s="244"/>
      <c r="N274" s="245"/>
      <c r="O274" s="245"/>
      <c r="P274" s="245"/>
      <c r="Q274" s="245"/>
      <c r="R274" s="245"/>
      <c r="S274" s="245"/>
      <c r="T274" s="246"/>
      <c r="U274" s="14"/>
      <c r="V274" s="14"/>
      <c r="W274" s="14"/>
      <c r="X274" s="14"/>
      <c r="Y274" s="14"/>
      <c r="Z274" s="14"/>
      <c r="AA274" s="14"/>
      <c r="AB274" s="14"/>
      <c r="AC274" s="14"/>
      <c r="AD274" s="14"/>
      <c r="AE274" s="14"/>
      <c r="AT274" s="247" t="s">
        <v>179</v>
      </c>
      <c r="AU274" s="247" t="s">
        <v>86</v>
      </c>
      <c r="AV274" s="14" t="s">
        <v>171</v>
      </c>
      <c r="AW274" s="14" t="s">
        <v>38</v>
      </c>
      <c r="AX274" s="14" t="s">
        <v>84</v>
      </c>
      <c r="AY274" s="247" t="s">
        <v>164</v>
      </c>
    </row>
    <row r="275" s="2" customFormat="1" ht="26.4" customHeight="1">
      <c r="A275" s="41"/>
      <c r="B275" s="42"/>
      <c r="C275" s="207" t="s">
        <v>402</v>
      </c>
      <c r="D275" s="207" t="s">
        <v>166</v>
      </c>
      <c r="E275" s="208" t="s">
        <v>1481</v>
      </c>
      <c r="F275" s="209" t="s">
        <v>1482</v>
      </c>
      <c r="G275" s="210" t="s">
        <v>335</v>
      </c>
      <c r="H275" s="211">
        <v>4</v>
      </c>
      <c r="I275" s="212"/>
      <c r="J275" s="213">
        <f>ROUND(I275*H275,2)</f>
        <v>0</v>
      </c>
      <c r="K275" s="209" t="s">
        <v>170</v>
      </c>
      <c r="L275" s="47"/>
      <c r="M275" s="214" t="s">
        <v>32</v>
      </c>
      <c r="N275" s="215" t="s">
        <v>47</v>
      </c>
      <c r="O275" s="87"/>
      <c r="P275" s="216">
        <f>O275*H275</f>
        <v>0</v>
      </c>
      <c r="Q275" s="216">
        <v>0</v>
      </c>
      <c r="R275" s="216">
        <f>Q275*H275</f>
        <v>0</v>
      </c>
      <c r="S275" s="216">
        <v>0</v>
      </c>
      <c r="T275" s="217">
        <f>S275*H275</f>
        <v>0</v>
      </c>
      <c r="U275" s="41"/>
      <c r="V275" s="41"/>
      <c r="W275" s="41"/>
      <c r="X275" s="41"/>
      <c r="Y275" s="41"/>
      <c r="Z275" s="41"/>
      <c r="AA275" s="41"/>
      <c r="AB275" s="41"/>
      <c r="AC275" s="41"/>
      <c r="AD275" s="41"/>
      <c r="AE275" s="41"/>
      <c r="AR275" s="218" t="s">
        <v>272</v>
      </c>
      <c r="AT275" s="218" t="s">
        <v>166</v>
      </c>
      <c r="AU275" s="218" t="s">
        <v>86</v>
      </c>
      <c r="AY275" s="19" t="s">
        <v>164</v>
      </c>
      <c r="BE275" s="219">
        <f>IF(N275="základní",J275,0)</f>
        <v>0</v>
      </c>
      <c r="BF275" s="219">
        <f>IF(N275="snížená",J275,0)</f>
        <v>0</v>
      </c>
      <c r="BG275" s="219">
        <f>IF(N275="zákl. přenesená",J275,0)</f>
        <v>0</v>
      </c>
      <c r="BH275" s="219">
        <f>IF(N275="sníž. přenesená",J275,0)</f>
        <v>0</v>
      </c>
      <c r="BI275" s="219">
        <f>IF(N275="nulová",J275,0)</f>
        <v>0</v>
      </c>
      <c r="BJ275" s="19" t="s">
        <v>84</v>
      </c>
      <c r="BK275" s="219">
        <f>ROUND(I275*H275,2)</f>
        <v>0</v>
      </c>
      <c r="BL275" s="19" t="s">
        <v>272</v>
      </c>
      <c r="BM275" s="218" t="s">
        <v>633</v>
      </c>
    </row>
    <row r="276" s="2" customFormat="1">
      <c r="A276" s="41"/>
      <c r="B276" s="42"/>
      <c r="C276" s="43"/>
      <c r="D276" s="220" t="s">
        <v>173</v>
      </c>
      <c r="E276" s="43"/>
      <c r="F276" s="221" t="s">
        <v>1483</v>
      </c>
      <c r="G276" s="43"/>
      <c r="H276" s="43"/>
      <c r="I276" s="222"/>
      <c r="J276" s="43"/>
      <c r="K276" s="43"/>
      <c r="L276" s="47"/>
      <c r="M276" s="223"/>
      <c r="N276" s="224"/>
      <c r="O276" s="87"/>
      <c r="P276" s="87"/>
      <c r="Q276" s="87"/>
      <c r="R276" s="87"/>
      <c r="S276" s="87"/>
      <c r="T276" s="88"/>
      <c r="U276" s="41"/>
      <c r="V276" s="41"/>
      <c r="W276" s="41"/>
      <c r="X276" s="41"/>
      <c r="Y276" s="41"/>
      <c r="Z276" s="41"/>
      <c r="AA276" s="41"/>
      <c r="AB276" s="41"/>
      <c r="AC276" s="41"/>
      <c r="AD276" s="41"/>
      <c r="AE276" s="41"/>
      <c r="AT276" s="19" t="s">
        <v>173</v>
      </c>
      <c r="AU276" s="19" t="s">
        <v>86</v>
      </c>
    </row>
    <row r="277" s="13" customFormat="1">
      <c r="A277" s="13"/>
      <c r="B277" s="225"/>
      <c r="C277" s="226"/>
      <c r="D277" s="227" t="s">
        <v>179</v>
      </c>
      <c r="E277" s="228" t="s">
        <v>32</v>
      </c>
      <c r="F277" s="229" t="s">
        <v>1484</v>
      </c>
      <c r="G277" s="226"/>
      <c r="H277" s="230">
        <v>4</v>
      </c>
      <c r="I277" s="231"/>
      <c r="J277" s="226"/>
      <c r="K277" s="226"/>
      <c r="L277" s="232"/>
      <c r="M277" s="233"/>
      <c r="N277" s="234"/>
      <c r="O277" s="234"/>
      <c r="P277" s="234"/>
      <c r="Q277" s="234"/>
      <c r="R277" s="234"/>
      <c r="S277" s="234"/>
      <c r="T277" s="235"/>
      <c r="U277" s="13"/>
      <c r="V277" s="13"/>
      <c r="W277" s="13"/>
      <c r="X277" s="13"/>
      <c r="Y277" s="13"/>
      <c r="Z277" s="13"/>
      <c r="AA277" s="13"/>
      <c r="AB277" s="13"/>
      <c r="AC277" s="13"/>
      <c r="AD277" s="13"/>
      <c r="AE277" s="13"/>
      <c r="AT277" s="236" t="s">
        <v>179</v>
      </c>
      <c r="AU277" s="236" t="s">
        <v>86</v>
      </c>
      <c r="AV277" s="13" t="s">
        <v>86</v>
      </c>
      <c r="AW277" s="13" t="s">
        <v>38</v>
      </c>
      <c r="AX277" s="13" t="s">
        <v>76</v>
      </c>
      <c r="AY277" s="236" t="s">
        <v>164</v>
      </c>
    </row>
    <row r="278" s="14" customFormat="1">
      <c r="A278" s="14"/>
      <c r="B278" s="237"/>
      <c r="C278" s="238"/>
      <c r="D278" s="227" t="s">
        <v>179</v>
      </c>
      <c r="E278" s="239" t="s">
        <v>32</v>
      </c>
      <c r="F278" s="240" t="s">
        <v>181</v>
      </c>
      <c r="G278" s="238"/>
      <c r="H278" s="241">
        <v>4</v>
      </c>
      <c r="I278" s="242"/>
      <c r="J278" s="238"/>
      <c r="K278" s="238"/>
      <c r="L278" s="243"/>
      <c r="M278" s="244"/>
      <c r="N278" s="245"/>
      <c r="O278" s="245"/>
      <c r="P278" s="245"/>
      <c r="Q278" s="245"/>
      <c r="R278" s="245"/>
      <c r="S278" s="245"/>
      <c r="T278" s="246"/>
      <c r="U278" s="14"/>
      <c r="V278" s="14"/>
      <c r="W278" s="14"/>
      <c r="X278" s="14"/>
      <c r="Y278" s="14"/>
      <c r="Z278" s="14"/>
      <c r="AA278" s="14"/>
      <c r="AB278" s="14"/>
      <c r="AC278" s="14"/>
      <c r="AD278" s="14"/>
      <c r="AE278" s="14"/>
      <c r="AT278" s="247" t="s">
        <v>179</v>
      </c>
      <c r="AU278" s="247" t="s">
        <v>86</v>
      </c>
      <c r="AV278" s="14" t="s">
        <v>171</v>
      </c>
      <c r="AW278" s="14" t="s">
        <v>38</v>
      </c>
      <c r="AX278" s="14" t="s">
        <v>84</v>
      </c>
      <c r="AY278" s="247" t="s">
        <v>164</v>
      </c>
    </row>
    <row r="279" s="2" customFormat="1" ht="16.5" customHeight="1">
      <c r="A279" s="41"/>
      <c r="B279" s="42"/>
      <c r="C279" s="258" t="s">
        <v>407</v>
      </c>
      <c r="D279" s="258" t="s">
        <v>237</v>
      </c>
      <c r="E279" s="259" t="s">
        <v>1485</v>
      </c>
      <c r="F279" s="260" t="s">
        <v>1486</v>
      </c>
      <c r="G279" s="261" t="s">
        <v>335</v>
      </c>
      <c r="H279" s="262">
        <v>4</v>
      </c>
      <c r="I279" s="263"/>
      <c r="J279" s="264">
        <f>ROUND(I279*H279,2)</f>
        <v>0</v>
      </c>
      <c r="K279" s="260" t="s">
        <v>32</v>
      </c>
      <c r="L279" s="265"/>
      <c r="M279" s="266" t="s">
        <v>32</v>
      </c>
      <c r="N279" s="267" t="s">
        <v>47</v>
      </c>
      <c r="O279" s="87"/>
      <c r="P279" s="216">
        <f>O279*H279</f>
        <v>0</v>
      </c>
      <c r="Q279" s="216">
        <v>0</v>
      </c>
      <c r="R279" s="216">
        <f>Q279*H279</f>
        <v>0</v>
      </c>
      <c r="S279" s="216">
        <v>0</v>
      </c>
      <c r="T279" s="217">
        <f>S279*H279</f>
        <v>0</v>
      </c>
      <c r="U279" s="41"/>
      <c r="V279" s="41"/>
      <c r="W279" s="41"/>
      <c r="X279" s="41"/>
      <c r="Y279" s="41"/>
      <c r="Z279" s="41"/>
      <c r="AA279" s="41"/>
      <c r="AB279" s="41"/>
      <c r="AC279" s="41"/>
      <c r="AD279" s="41"/>
      <c r="AE279" s="41"/>
      <c r="AR279" s="218" t="s">
        <v>370</v>
      </c>
      <c r="AT279" s="218" t="s">
        <v>237</v>
      </c>
      <c r="AU279" s="218" t="s">
        <v>86</v>
      </c>
      <c r="AY279" s="19" t="s">
        <v>164</v>
      </c>
      <c r="BE279" s="219">
        <f>IF(N279="základní",J279,0)</f>
        <v>0</v>
      </c>
      <c r="BF279" s="219">
        <f>IF(N279="snížená",J279,0)</f>
        <v>0</v>
      </c>
      <c r="BG279" s="219">
        <f>IF(N279="zákl. přenesená",J279,0)</f>
        <v>0</v>
      </c>
      <c r="BH279" s="219">
        <f>IF(N279="sníž. přenesená",J279,0)</f>
        <v>0</v>
      </c>
      <c r="BI279" s="219">
        <f>IF(N279="nulová",J279,0)</f>
        <v>0</v>
      </c>
      <c r="BJ279" s="19" t="s">
        <v>84</v>
      </c>
      <c r="BK279" s="219">
        <f>ROUND(I279*H279,2)</f>
        <v>0</v>
      </c>
      <c r="BL279" s="19" t="s">
        <v>272</v>
      </c>
      <c r="BM279" s="218" t="s">
        <v>644</v>
      </c>
    </row>
    <row r="280" s="2" customFormat="1">
      <c r="A280" s="41"/>
      <c r="B280" s="42"/>
      <c r="C280" s="43"/>
      <c r="D280" s="227" t="s">
        <v>592</v>
      </c>
      <c r="E280" s="43"/>
      <c r="F280" s="268" t="s">
        <v>1487</v>
      </c>
      <c r="G280" s="43"/>
      <c r="H280" s="43"/>
      <c r="I280" s="222"/>
      <c r="J280" s="43"/>
      <c r="K280" s="43"/>
      <c r="L280" s="47"/>
      <c r="M280" s="223"/>
      <c r="N280" s="224"/>
      <c r="O280" s="87"/>
      <c r="P280" s="87"/>
      <c r="Q280" s="87"/>
      <c r="R280" s="87"/>
      <c r="S280" s="87"/>
      <c r="T280" s="88"/>
      <c r="U280" s="41"/>
      <c r="V280" s="41"/>
      <c r="W280" s="41"/>
      <c r="X280" s="41"/>
      <c r="Y280" s="41"/>
      <c r="Z280" s="41"/>
      <c r="AA280" s="41"/>
      <c r="AB280" s="41"/>
      <c r="AC280" s="41"/>
      <c r="AD280" s="41"/>
      <c r="AE280" s="41"/>
      <c r="AT280" s="19" t="s">
        <v>592</v>
      </c>
      <c r="AU280" s="19" t="s">
        <v>86</v>
      </c>
    </row>
    <row r="281" s="13" customFormat="1">
      <c r="A281" s="13"/>
      <c r="B281" s="225"/>
      <c r="C281" s="226"/>
      <c r="D281" s="227" t="s">
        <v>179</v>
      </c>
      <c r="E281" s="228" t="s">
        <v>32</v>
      </c>
      <c r="F281" s="229" t="s">
        <v>1484</v>
      </c>
      <c r="G281" s="226"/>
      <c r="H281" s="230">
        <v>4</v>
      </c>
      <c r="I281" s="231"/>
      <c r="J281" s="226"/>
      <c r="K281" s="226"/>
      <c r="L281" s="232"/>
      <c r="M281" s="233"/>
      <c r="N281" s="234"/>
      <c r="O281" s="234"/>
      <c r="P281" s="234"/>
      <c r="Q281" s="234"/>
      <c r="R281" s="234"/>
      <c r="S281" s="234"/>
      <c r="T281" s="235"/>
      <c r="U281" s="13"/>
      <c r="V281" s="13"/>
      <c r="W281" s="13"/>
      <c r="X281" s="13"/>
      <c r="Y281" s="13"/>
      <c r="Z281" s="13"/>
      <c r="AA281" s="13"/>
      <c r="AB281" s="13"/>
      <c r="AC281" s="13"/>
      <c r="AD281" s="13"/>
      <c r="AE281" s="13"/>
      <c r="AT281" s="236" t="s">
        <v>179</v>
      </c>
      <c r="AU281" s="236" t="s">
        <v>86</v>
      </c>
      <c r="AV281" s="13" t="s">
        <v>86</v>
      </c>
      <c r="AW281" s="13" t="s">
        <v>38</v>
      </c>
      <c r="AX281" s="13" t="s">
        <v>76</v>
      </c>
      <c r="AY281" s="236" t="s">
        <v>164</v>
      </c>
    </row>
    <row r="282" s="14" customFormat="1">
      <c r="A282" s="14"/>
      <c r="B282" s="237"/>
      <c r="C282" s="238"/>
      <c r="D282" s="227" t="s">
        <v>179</v>
      </c>
      <c r="E282" s="239" t="s">
        <v>32</v>
      </c>
      <c r="F282" s="240" t="s">
        <v>181</v>
      </c>
      <c r="G282" s="238"/>
      <c r="H282" s="241">
        <v>4</v>
      </c>
      <c r="I282" s="242"/>
      <c r="J282" s="238"/>
      <c r="K282" s="238"/>
      <c r="L282" s="243"/>
      <c r="M282" s="244"/>
      <c r="N282" s="245"/>
      <c r="O282" s="245"/>
      <c r="P282" s="245"/>
      <c r="Q282" s="245"/>
      <c r="R282" s="245"/>
      <c r="S282" s="245"/>
      <c r="T282" s="246"/>
      <c r="U282" s="14"/>
      <c r="V282" s="14"/>
      <c r="W282" s="14"/>
      <c r="X282" s="14"/>
      <c r="Y282" s="14"/>
      <c r="Z282" s="14"/>
      <c r="AA282" s="14"/>
      <c r="AB282" s="14"/>
      <c r="AC282" s="14"/>
      <c r="AD282" s="14"/>
      <c r="AE282" s="14"/>
      <c r="AT282" s="247" t="s">
        <v>179</v>
      </c>
      <c r="AU282" s="247" t="s">
        <v>86</v>
      </c>
      <c r="AV282" s="14" t="s">
        <v>171</v>
      </c>
      <c r="AW282" s="14" t="s">
        <v>38</v>
      </c>
      <c r="AX282" s="14" t="s">
        <v>84</v>
      </c>
      <c r="AY282" s="247" t="s">
        <v>164</v>
      </c>
    </row>
    <row r="283" s="2" customFormat="1" ht="26.4" customHeight="1">
      <c r="A283" s="41"/>
      <c r="B283" s="42"/>
      <c r="C283" s="207" t="s">
        <v>413</v>
      </c>
      <c r="D283" s="207" t="s">
        <v>166</v>
      </c>
      <c r="E283" s="208" t="s">
        <v>1488</v>
      </c>
      <c r="F283" s="209" t="s">
        <v>1489</v>
      </c>
      <c r="G283" s="210" t="s">
        <v>335</v>
      </c>
      <c r="H283" s="211">
        <v>1</v>
      </c>
      <c r="I283" s="212"/>
      <c r="J283" s="213">
        <f>ROUND(I283*H283,2)</f>
        <v>0</v>
      </c>
      <c r="K283" s="209" t="s">
        <v>170</v>
      </c>
      <c r="L283" s="47"/>
      <c r="M283" s="214" t="s">
        <v>32</v>
      </c>
      <c r="N283" s="215" t="s">
        <v>47</v>
      </c>
      <c r="O283" s="87"/>
      <c r="P283" s="216">
        <f>O283*H283</f>
        <v>0</v>
      </c>
      <c r="Q283" s="216">
        <v>0</v>
      </c>
      <c r="R283" s="216">
        <f>Q283*H283</f>
        <v>0</v>
      </c>
      <c r="S283" s="216">
        <v>0.02027</v>
      </c>
      <c r="T283" s="217">
        <f>S283*H283</f>
        <v>0.02027</v>
      </c>
      <c r="U283" s="41"/>
      <c r="V283" s="41"/>
      <c r="W283" s="41"/>
      <c r="X283" s="41"/>
      <c r="Y283" s="41"/>
      <c r="Z283" s="41"/>
      <c r="AA283" s="41"/>
      <c r="AB283" s="41"/>
      <c r="AC283" s="41"/>
      <c r="AD283" s="41"/>
      <c r="AE283" s="41"/>
      <c r="AR283" s="218" t="s">
        <v>272</v>
      </c>
      <c r="AT283" s="218" t="s">
        <v>166</v>
      </c>
      <c r="AU283" s="218" t="s">
        <v>86</v>
      </c>
      <c r="AY283" s="19" t="s">
        <v>164</v>
      </c>
      <c r="BE283" s="219">
        <f>IF(N283="základní",J283,0)</f>
        <v>0</v>
      </c>
      <c r="BF283" s="219">
        <f>IF(N283="snížená",J283,0)</f>
        <v>0</v>
      </c>
      <c r="BG283" s="219">
        <f>IF(N283="zákl. přenesená",J283,0)</f>
        <v>0</v>
      </c>
      <c r="BH283" s="219">
        <f>IF(N283="sníž. přenesená",J283,0)</f>
        <v>0</v>
      </c>
      <c r="BI283" s="219">
        <f>IF(N283="nulová",J283,0)</f>
        <v>0</v>
      </c>
      <c r="BJ283" s="19" t="s">
        <v>84</v>
      </c>
      <c r="BK283" s="219">
        <f>ROUND(I283*H283,2)</f>
        <v>0</v>
      </c>
      <c r="BL283" s="19" t="s">
        <v>272</v>
      </c>
      <c r="BM283" s="218" t="s">
        <v>653</v>
      </c>
    </row>
    <row r="284" s="2" customFormat="1">
      <c r="A284" s="41"/>
      <c r="B284" s="42"/>
      <c r="C284" s="43"/>
      <c r="D284" s="220" t="s">
        <v>173</v>
      </c>
      <c r="E284" s="43"/>
      <c r="F284" s="221" t="s">
        <v>1490</v>
      </c>
      <c r="G284" s="43"/>
      <c r="H284" s="43"/>
      <c r="I284" s="222"/>
      <c r="J284" s="43"/>
      <c r="K284" s="43"/>
      <c r="L284" s="47"/>
      <c r="M284" s="223"/>
      <c r="N284" s="224"/>
      <c r="O284" s="87"/>
      <c r="P284" s="87"/>
      <c r="Q284" s="87"/>
      <c r="R284" s="87"/>
      <c r="S284" s="87"/>
      <c r="T284" s="88"/>
      <c r="U284" s="41"/>
      <c r="V284" s="41"/>
      <c r="W284" s="41"/>
      <c r="X284" s="41"/>
      <c r="Y284" s="41"/>
      <c r="Z284" s="41"/>
      <c r="AA284" s="41"/>
      <c r="AB284" s="41"/>
      <c r="AC284" s="41"/>
      <c r="AD284" s="41"/>
      <c r="AE284" s="41"/>
      <c r="AT284" s="19" t="s">
        <v>173</v>
      </c>
      <c r="AU284" s="19" t="s">
        <v>86</v>
      </c>
    </row>
    <row r="285" s="2" customFormat="1" ht="26.4" customHeight="1">
      <c r="A285" s="41"/>
      <c r="B285" s="42"/>
      <c r="C285" s="207" t="s">
        <v>418</v>
      </c>
      <c r="D285" s="207" t="s">
        <v>166</v>
      </c>
      <c r="E285" s="208" t="s">
        <v>1491</v>
      </c>
      <c r="F285" s="209" t="s">
        <v>1492</v>
      </c>
      <c r="G285" s="210" t="s">
        <v>335</v>
      </c>
      <c r="H285" s="211">
        <v>2</v>
      </c>
      <c r="I285" s="212"/>
      <c r="J285" s="213">
        <f>ROUND(I285*H285,2)</f>
        <v>0</v>
      </c>
      <c r="K285" s="209" t="s">
        <v>170</v>
      </c>
      <c r="L285" s="47"/>
      <c r="M285" s="214" t="s">
        <v>32</v>
      </c>
      <c r="N285" s="215" t="s">
        <v>47</v>
      </c>
      <c r="O285" s="87"/>
      <c r="P285" s="216">
        <f>O285*H285</f>
        <v>0</v>
      </c>
      <c r="Q285" s="216">
        <v>0.00056999999999999998</v>
      </c>
      <c r="R285" s="216">
        <f>Q285*H285</f>
        <v>0.00114</v>
      </c>
      <c r="S285" s="216">
        <v>0</v>
      </c>
      <c r="T285" s="217">
        <f>S285*H285</f>
        <v>0</v>
      </c>
      <c r="U285" s="41"/>
      <c r="V285" s="41"/>
      <c r="W285" s="41"/>
      <c r="X285" s="41"/>
      <c r="Y285" s="41"/>
      <c r="Z285" s="41"/>
      <c r="AA285" s="41"/>
      <c r="AB285" s="41"/>
      <c r="AC285" s="41"/>
      <c r="AD285" s="41"/>
      <c r="AE285" s="41"/>
      <c r="AR285" s="218" t="s">
        <v>272</v>
      </c>
      <c r="AT285" s="218" t="s">
        <v>166</v>
      </c>
      <c r="AU285" s="218" t="s">
        <v>86</v>
      </c>
      <c r="AY285" s="19" t="s">
        <v>164</v>
      </c>
      <c r="BE285" s="219">
        <f>IF(N285="základní",J285,0)</f>
        <v>0</v>
      </c>
      <c r="BF285" s="219">
        <f>IF(N285="snížená",J285,0)</f>
        <v>0</v>
      </c>
      <c r="BG285" s="219">
        <f>IF(N285="zákl. přenesená",J285,0)</f>
        <v>0</v>
      </c>
      <c r="BH285" s="219">
        <f>IF(N285="sníž. přenesená",J285,0)</f>
        <v>0</v>
      </c>
      <c r="BI285" s="219">
        <f>IF(N285="nulová",J285,0)</f>
        <v>0</v>
      </c>
      <c r="BJ285" s="19" t="s">
        <v>84</v>
      </c>
      <c r="BK285" s="219">
        <f>ROUND(I285*H285,2)</f>
        <v>0</v>
      </c>
      <c r="BL285" s="19" t="s">
        <v>272</v>
      </c>
      <c r="BM285" s="218" t="s">
        <v>664</v>
      </c>
    </row>
    <row r="286" s="2" customFormat="1">
      <c r="A286" s="41"/>
      <c r="B286" s="42"/>
      <c r="C286" s="43"/>
      <c r="D286" s="220" t="s">
        <v>173</v>
      </c>
      <c r="E286" s="43"/>
      <c r="F286" s="221" t="s">
        <v>1493</v>
      </c>
      <c r="G286" s="43"/>
      <c r="H286" s="43"/>
      <c r="I286" s="222"/>
      <c r="J286" s="43"/>
      <c r="K286" s="43"/>
      <c r="L286" s="47"/>
      <c r="M286" s="223"/>
      <c r="N286" s="224"/>
      <c r="O286" s="87"/>
      <c r="P286" s="87"/>
      <c r="Q286" s="87"/>
      <c r="R286" s="87"/>
      <c r="S286" s="87"/>
      <c r="T286" s="88"/>
      <c r="U286" s="41"/>
      <c r="V286" s="41"/>
      <c r="W286" s="41"/>
      <c r="X286" s="41"/>
      <c r="Y286" s="41"/>
      <c r="Z286" s="41"/>
      <c r="AA286" s="41"/>
      <c r="AB286" s="41"/>
      <c r="AC286" s="41"/>
      <c r="AD286" s="41"/>
      <c r="AE286" s="41"/>
      <c r="AT286" s="19" t="s">
        <v>173</v>
      </c>
      <c r="AU286" s="19" t="s">
        <v>86</v>
      </c>
    </row>
    <row r="287" s="2" customFormat="1" ht="26.4" customHeight="1">
      <c r="A287" s="41"/>
      <c r="B287" s="42"/>
      <c r="C287" s="258" t="s">
        <v>440</v>
      </c>
      <c r="D287" s="258" t="s">
        <v>237</v>
      </c>
      <c r="E287" s="259" t="s">
        <v>1494</v>
      </c>
      <c r="F287" s="260" t="s">
        <v>1495</v>
      </c>
      <c r="G287" s="261" t="s">
        <v>335</v>
      </c>
      <c r="H287" s="262">
        <v>2</v>
      </c>
      <c r="I287" s="263"/>
      <c r="J287" s="264">
        <f>ROUND(I287*H287,2)</f>
        <v>0</v>
      </c>
      <c r="K287" s="260" t="s">
        <v>170</v>
      </c>
      <c r="L287" s="265"/>
      <c r="M287" s="266" t="s">
        <v>32</v>
      </c>
      <c r="N287" s="267" t="s">
        <v>47</v>
      </c>
      <c r="O287" s="87"/>
      <c r="P287" s="216">
        <f>O287*H287</f>
        <v>0</v>
      </c>
      <c r="Q287" s="216">
        <v>0.0025999999999999999</v>
      </c>
      <c r="R287" s="216">
        <f>Q287*H287</f>
        <v>0.0051999999999999998</v>
      </c>
      <c r="S287" s="216">
        <v>0</v>
      </c>
      <c r="T287" s="217">
        <f>S287*H287</f>
        <v>0</v>
      </c>
      <c r="U287" s="41"/>
      <c r="V287" s="41"/>
      <c r="W287" s="41"/>
      <c r="X287" s="41"/>
      <c r="Y287" s="41"/>
      <c r="Z287" s="41"/>
      <c r="AA287" s="41"/>
      <c r="AB287" s="41"/>
      <c r="AC287" s="41"/>
      <c r="AD287" s="41"/>
      <c r="AE287" s="41"/>
      <c r="AR287" s="218" t="s">
        <v>370</v>
      </c>
      <c r="AT287" s="218" t="s">
        <v>237</v>
      </c>
      <c r="AU287" s="218" t="s">
        <v>86</v>
      </c>
      <c r="AY287" s="19" t="s">
        <v>164</v>
      </c>
      <c r="BE287" s="219">
        <f>IF(N287="základní",J287,0)</f>
        <v>0</v>
      </c>
      <c r="BF287" s="219">
        <f>IF(N287="snížená",J287,0)</f>
        <v>0</v>
      </c>
      <c r="BG287" s="219">
        <f>IF(N287="zákl. přenesená",J287,0)</f>
        <v>0</v>
      </c>
      <c r="BH287" s="219">
        <f>IF(N287="sníž. přenesená",J287,0)</f>
        <v>0</v>
      </c>
      <c r="BI287" s="219">
        <f>IF(N287="nulová",J287,0)</f>
        <v>0</v>
      </c>
      <c r="BJ287" s="19" t="s">
        <v>84</v>
      </c>
      <c r="BK287" s="219">
        <f>ROUND(I287*H287,2)</f>
        <v>0</v>
      </c>
      <c r="BL287" s="19" t="s">
        <v>272</v>
      </c>
      <c r="BM287" s="218" t="s">
        <v>676</v>
      </c>
    </row>
    <row r="288" s="2" customFormat="1" ht="26.4" customHeight="1">
      <c r="A288" s="41"/>
      <c r="B288" s="42"/>
      <c r="C288" s="207" t="s">
        <v>445</v>
      </c>
      <c r="D288" s="207" t="s">
        <v>166</v>
      </c>
      <c r="E288" s="208" t="s">
        <v>1496</v>
      </c>
      <c r="F288" s="209" t="s">
        <v>1497</v>
      </c>
      <c r="G288" s="210" t="s">
        <v>335</v>
      </c>
      <c r="H288" s="211">
        <v>4</v>
      </c>
      <c r="I288" s="212"/>
      <c r="J288" s="213">
        <f>ROUND(I288*H288,2)</f>
        <v>0</v>
      </c>
      <c r="K288" s="209" t="s">
        <v>32</v>
      </c>
      <c r="L288" s="47"/>
      <c r="M288" s="214" t="s">
        <v>32</v>
      </c>
      <c r="N288" s="215" t="s">
        <v>47</v>
      </c>
      <c r="O288" s="87"/>
      <c r="P288" s="216">
        <f>O288*H288</f>
        <v>0</v>
      </c>
      <c r="Q288" s="216">
        <v>0</v>
      </c>
      <c r="R288" s="216">
        <f>Q288*H288</f>
        <v>0</v>
      </c>
      <c r="S288" s="216">
        <v>0</v>
      </c>
      <c r="T288" s="217">
        <f>S288*H288</f>
        <v>0</v>
      </c>
      <c r="U288" s="41"/>
      <c r="V288" s="41"/>
      <c r="W288" s="41"/>
      <c r="X288" s="41"/>
      <c r="Y288" s="41"/>
      <c r="Z288" s="41"/>
      <c r="AA288" s="41"/>
      <c r="AB288" s="41"/>
      <c r="AC288" s="41"/>
      <c r="AD288" s="41"/>
      <c r="AE288" s="41"/>
      <c r="AR288" s="218" t="s">
        <v>272</v>
      </c>
      <c r="AT288" s="218" t="s">
        <v>166</v>
      </c>
      <c r="AU288" s="218" t="s">
        <v>86</v>
      </c>
      <c r="AY288" s="19" t="s">
        <v>164</v>
      </c>
      <c r="BE288" s="219">
        <f>IF(N288="základní",J288,0)</f>
        <v>0</v>
      </c>
      <c r="BF288" s="219">
        <f>IF(N288="snížená",J288,0)</f>
        <v>0</v>
      </c>
      <c r="BG288" s="219">
        <f>IF(N288="zákl. přenesená",J288,0)</f>
        <v>0</v>
      </c>
      <c r="BH288" s="219">
        <f>IF(N288="sníž. přenesená",J288,0)</f>
        <v>0</v>
      </c>
      <c r="BI288" s="219">
        <f>IF(N288="nulová",J288,0)</f>
        <v>0</v>
      </c>
      <c r="BJ288" s="19" t="s">
        <v>84</v>
      </c>
      <c r="BK288" s="219">
        <f>ROUND(I288*H288,2)</f>
        <v>0</v>
      </c>
      <c r="BL288" s="19" t="s">
        <v>272</v>
      </c>
      <c r="BM288" s="218" t="s">
        <v>688</v>
      </c>
    </row>
    <row r="289" s="13" customFormat="1">
      <c r="A289" s="13"/>
      <c r="B289" s="225"/>
      <c r="C289" s="226"/>
      <c r="D289" s="227" t="s">
        <v>179</v>
      </c>
      <c r="E289" s="228" t="s">
        <v>32</v>
      </c>
      <c r="F289" s="229" t="s">
        <v>1484</v>
      </c>
      <c r="G289" s="226"/>
      <c r="H289" s="230">
        <v>4</v>
      </c>
      <c r="I289" s="231"/>
      <c r="J289" s="226"/>
      <c r="K289" s="226"/>
      <c r="L289" s="232"/>
      <c r="M289" s="233"/>
      <c r="N289" s="234"/>
      <c r="O289" s="234"/>
      <c r="P289" s="234"/>
      <c r="Q289" s="234"/>
      <c r="R289" s="234"/>
      <c r="S289" s="234"/>
      <c r="T289" s="235"/>
      <c r="U289" s="13"/>
      <c r="V289" s="13"/>
      <c r="W289" s="13"/>
      <c r="X289" s="13"/>
      <c r="Y289" s="13"/>
      <c r="Z289" s="13"/>
      <c r="AA289" s="13"/>
      <c r="AB289" s="13"/>
      <c r="AC289" s="13"/>
      <c r="AD289" s="13"/>
      <c r="AE289" s="13"/>
      <c r="AT289" s="236" t="s">
        <v>179</v>
      </c>
      <c r="AU289" s="236" t="s">
        <v>86</v>
      </c>
      <c r="AV289" s="13" t="s">
        <v>86</v>
      </c>
      <c r="AW289" s="13" t="s">
        <v>38</v>
      </c>
      <c r="AX289" s="13" t="s">
        <v>76</v>
      </c>
      <c r="AY289" s="236" t="s">
        <v>164</v>
      </c>
    </row>
    <row r="290" s="14" customFormat="1">
      <c r="A290" s="14"/>
      <c r="B290" s="237"/>
      <c r="C290" s="238"/>
      <c r="D290" s="227" t="s">
        <v>179</v>
      </c>
      <c r="E290" s="239" t="s">
        <v>32</v>
      </c>
      <c r="F290" s="240" t="s">
        <v>181</v>
      </c>
      <c r="G290" s="238"/>
      <c r="H290" s="241">
        <v>4</v>
      </c>
      <c r="I290" s="242"/>
      <c r="J290" s="238"/>
      <c r="K290" s="238"/>
      <c r="L290" s="243"/>
      <c r="M290" s="244"/>
      <c r="N290" s="245"/>
      <c r="O290" s="245"/>
      <c r="P290" s="245"/>
      <c r="Q290" s="245"/>
      <c r="R290" s="245"/>
      <c r="S290" s="245"/>
      <c r="T290" s="246"/>
      <c r="U290" s="14"/>
      <c r="V290" s="14"/>
      <c r="W290" s="14"/>
      <c r="X290" s="14"/>
      <c r="Y290" s="14"/>
      <c r="Z290" s="14"/>
      <c r="AA290" s="14"/>
      <c r="AB290" s="14"/>
      <c r="AC290" s="14"/>
      <c r="AD290" s="14"/>
      <c r="AE290" s="14"/>
      <c r="AT290" s="247" t="s">
        <v>179</v>
      </c>
      <c r="AU290" s="247" t="s">
        <v>86</v>
      </c>
      <c r="AV290" s="14" t="s">
        <v>171</v>
      </c>
      <c r="AW290" s="14" t="s">
        <v>38</v>
      </c>
      <c r="AX290" s="14" t="s">
        <v>84</v>
      </c>
      <c r="AY290" s="247" t="s">
        <v>164</v>
      </c>
    </row>
    <row r="291" s="2" customFormat="1" ht="26.4" customHeight="1">
      <c r="A291" s="41"/>
      <c r="B291" s="42"/>
      <c r="C291" s="207" t="s">
        <v>448</v>
      </c>
      <c r="D291" s="207" t="s">
        <v>166</v>
      </c>
      <c r="E291" s="208" t="s">
        <v>1498</v>
      </c>
      <c r="F291" s="209" t="s">
        <v>1458</v>
      </c>
      <c r="G291" s="210" t="s">
        <v>335</v>
      </c>
      <c r="H291" s="211">
        <v>1</v>
      </c>
      <c r="I291" s="212"/>
      <c r="J291" s="213">
        <f>ROUND(I291*H291,2)</f>
        <v>0</v>
      </c>
      <c r="K291" s="209" t="s">
        <v>32</v>
      </c>
      <c r="L291" s="47"/>
      <c r="M291" s="214" t="s">
        <v>32</v>
      </c>
      <c r="N291" s="215" t="s">
        <v>47</v>
      </c>
      <c r="O291" s="87"/>
      <c r="P291" s="216">
        <f>O291*H291</f>
        <v>0</v>
      </c>
      <c r="Q291" s="216">
        <v>0</v>
      </c>
      <c r="R291" s="216">
        <f>Q291*H291</f>
        <v>0</v>
      </c>
      <c r="S291" s="216">
        <v>0</v>
      </c>
      <c r="T291" s="217">
        <f>S291*H291</f>
        <v>0</v>
      </c>
      <c r="U291" s="41"/>
      <c r="V291" s="41"/>
      <c r="W291" s="41"/>
      <c r="X291" s="41"/>
      <c r="Y291" s="41"/>
      <c r="Z291" s="41"/>
      <c r="AA291" s="41"/>
      <c r="AB291" s="41"/>
      <c r="AC291" s="41"/>
      <c r="AD291" s="41"/>
      <c r="AE291" s="41"/>
      <c r="AR291" s="218" t="s">
        <v>272</v>
      </c>
      <c r="AT291" s="218" t="s">
        <v>166</v>
      </c>
      <c r="AU291" s="218" t="s">
        <v>86</v>
      </c>
      <c r="AY291" s="19" t="s">
        <v>164</v>
      </c>
      <c r="BE291" s="219">
        <f>IF(N291="základní",J291,0)</f>
        <v>0</v>
      </c>
      <c r="BF291" s="219">
        <f>IF(N291="snížená",J291,0)</f>
        <v>0</v>
      </c>
      <c r="BG291" s="219">
        <f>IF(N291="zákl. přenesená",J291,0)</f>
        <v>0</v>
      </c>
      <c r="BH291" s="219">
        <f>IF(N291="sníž. přenesená",J291,0)</f>
        <v>0</v>
      </c>
      <c r="BI291" s="219">
        <f>IF(N291="nulová",J291,0)</f>
        <v>0</v>
      </c>
      <c r="BJ291" s="19" t="s">
        <v>84</v>
      </c>
      <c r="BK291" s="219">
        <f>ROUND(I291*H291,2)</f>
        <v>0</v>
      </c>
      <c r="BL291" s="19" t="s">
        <v>272</v>
      </c>
      <c r="BM291" s="218" t="s">
        <v>699</v>
      </c>
    </row>
    <row r="292" s="2" customFormat="1" ht="55.2" customHeight="1">
      <c r="A292" s="41"/>
      <c r="B292" s="42"/>
      <c r="C292" s="207" t="s">
        <v>453</v>
      </c>
      <c r="D292" s="207" t="s">
        <v>166</v>
      </c>
      <c r="E292" s="208" t="s">
        <v>1499</v>
      </c>
      <c r="F292" s="209" t="s">
        <v>1500</v>
      </c>
      <c r="G292" s="210" t="s">
        <v>221</v>
      </c>
      <c r="H292" s="211">
        <v>0.024</v>
      </c>
      <c r="I292" s="212"/>
      <c r="J292" s="213">
        <f>ROUND(I292*H292,2)</f>
        <v>0</v>
      </c>
      <c r="K292" s="209" t="s">
        <v>170</v>
      </c>
      <c r="L292" s="47"/>
      <c r="M292" s="214" t="s">
        <v>32</v>
      </c>
      <c r="N292" s="215" t="s">
        <v>47</v>
      </c>
      <c r="O292" s="87"/>
      <c r="P292" s="216">
        <f>O292*H292</f>
        <v>0</v>
      </c>
      <c r="Q292" s="216">
        <v>0</v>
      </c>
      <c r="R292" s="216">
        <f>Q292*H292</f>
        <v>0</v>
      </c>
      <c r="S292" s="216">
        <v>0</v>
      </c>
      <c r="T292" s="217">
        <f>S292*H292</f>
        <v>0</v>
      </c>
      <c r="U292" s="41"/>
      <c r="V292" s="41"/>
      <c r="W292" s="41"/>
      <c r="X292" s="41"/>
      <c r="Y292" s="41"/>
      <c r="Z292" s="41"/>
      <c r="AA292" s="41"/>
      <c r="AB292" s="41"/>
      <c r="AC292" s="41"/>
      <c r="AD292" s="41"/>
      <c r="AE292" s="41"/>
      <c r="AR292" s="218" t="s">
        <v>272</v>
      </c>
      <c r="AT292" s="218" t="s">
        <v>166</v>
      </c>
      <c r="AU292" s="218" t="s">
        <v>86</v>
      </c>
      <c r="AY292" s="19" t="s">
        <v>164</v>
      </c>
      <c r="BE292" s="219">
        <f>IF(N292="základní",J292,0)</f>
        <v>0</v>
      </c>
      <c r="BF292" s="219">
        <f>IF(N292="snížená",J292,0)</f>
        <v>0</v>
      </c>
      <c r="BG292" s="219">
        <f>IF(N292="zákl. přenesená",J292,0)</f>
        <v>0</v>
      </c>
      <c r="BH292" s="219">
        <f>IF(N292="sníž. přenesená",J292,0)</f>
        <v>0</v>
      </c>
      <c r="BI292" s="219">
        <f>IF(N292="nulová",J292,0)</f>
        <v>0</v>
      </c>
      <c r="BJ292" s="19" t="s">
        <v>84</v>
      </c>
      <c r="BK292" s="219">
        <f>ROUND(I292*H292,2)</f>
        <v>0</v>
      </c>
      <c r="BL292" s="19" t="s">
        <v>272</v>
      </c>
      <c r="BM292" s="218" t="s">
        <v>711</v>
      </c>
    </row>
    <row r="293" s="2" customFormat="1">
      <c r="A293" s="41"/>
      <c r="B293" s="42"/>
      <c r="C293" s="43"/>
      <c r="D293" s="220" t="s">
        <v>173</v>
      </c>
      <c r="E293" s="43"/>
      <c r="F293" s="221" t="s">
        <v>1501</v>
      </c>
      <c r="G293" s="43"/>
      <c r="H293" s="43"/>
      <c r="I293" s="222"/>
      <c r="J293" s="43"/>
      <c r="K293" s="43"/>
      <c r="L293" s="47"/>
      <c r="M293" s="223"/>
      <c r="N293" s="224"/>
      <c r="O293" s="87"/>
      <c r="P293" s="87"/>
      <c r="Q293" s="87"/>
      <c r="R293" s="87"/>
      <c r="S293" s="87"/>
      <c r="T293" s="88"/>
      <c r="U293" s="41"/>
      <c r="V293" s="41"/>
      <c r="W293" s="41"/>
      <c r="X293" s="41"/>
      <c r="Y293" s="41"/>
      <c r="Z293" s="41"/>
      <c r="AA293" s="41"/>
      <c r="AB293" s="41"/>
      <c r="AC293" s="41"/>
      <c r="AD293" s="41"/>
      <c r="AE293" s="41"/>
      <c r="AT293" s="19" t="s">
        <v>173</v>
      </c>
      <c r="AU293" s="19" t="s">
        <v>86</v>
      </c>
    </row>
    <row r="294" s="12" customFormat="1" ht="22.8" customHeight="1">
      <c r="A294" s="12"/>
      <c r="B294" s="191"/>
      <c r="C294" s="192"/>
      <c r="D294" s="193" t="s">
        <v>75</v>
      </c>
      <c r="E294" s="205" t="s">
        <v>1502</v>
      </c>
      <c r="F294" s="205" t="s">
        <v>1503</v>
      </c>
      <c r="G294" s="192"/>
      <c r="H294" s="192"/>
      <c r="I294" s="195"/>
      <c r="J294" s="206">
        <f>BK294</f>
        <v>0</v>
      </c>
      <c r="K294" s="192"/>
      <c r="L294" s="197"/>
      <c r="M294" s="198"/>
      <c r="N294" s="199"/>
      <c r="O294" s="199"/>
      <c r="P294" s="200">
        <f>SUM(P295:P309)</f>
        <v>0</v>
      </c>
      <c r="Q294" s="199"/>
      <c r="R294" s="200">
        <f>SUM(R295:R309)</f>
        <v>0.00056999999999999998</v>
      </c>
      <c r="S294" s="199"/>
      <c r="T294" s="201">
        <f>SUM(T295:T309)</f>
        <v>0</v>
      </c>
      <c r="U294" s="12"/>
      <c r="V294" s="12"/>
      <c r="W294" s="12"/>
      <c r="X294" s="12"/>
      <c r="Y294" s="12"/>
      <c r="Z294" s="12"/>
      <c r="AA294" s="12"/>
      <c r="AB294" s="12"/>
      <c r="AC294" s="12"/>
      <c r="AD294" s="12"/>
      <c r="AE294" s="12"/>
      <c r="AR294" s="202" t="s">
        <v>86</v>
      </c>
      <c r="AT294" s="203" t="s">
        <v>75</v>
      </c>
      <c r="AU294" s="203" t="s">
        <v>84</v>
      </c>
      <c r="AY294" s="202" t="s">
        <v>164</v>
      </c>
      <c r="BK294" s="204">
        <f>SUM(BK295:BK309)</f>
        <v>0</v>
      </c>
    </row>
    <row r="295" s="2" customFormat="1" ht="26.4" customHeight="1">
      <c r="A295" s="41"/>
      <c r="B295" s="42"/>
      <c r="C295" s="207" t="s">
        <v>458</v>
      </c>
      <c r="D295" s="207" t="s">
        <v>166</v>
      </c>
      <c r="E295" s="208" t="s">
        <v>1504</v>
      </c>
      <c r="F295" s="209" t="s">
        <v>1505</v>
      </c>
      <c r="G295" s="210" t="s">
        <v>345</v>
      </c>
      <c r="H295" s="211">
        <v>36.600000000000001</v>
      </c>
      <c r="I295" s="212"/>
      <c r="J295" s="213">
        <f>ROUND(I295*H295,2)</f>
        <v>0</v>
      </c>
      <c r="K295" s="209" t="s">
        <v>32</v>
      </c>
      <c r="L295" s="47"/>
      <c r="M295" s="214" t="s">
        <v>32</v>
      </c>
      <c r="N295" s="215" t="s">
        <v>47</v>
      </c>
      <c r="O295" s="87"/>
      <c r="P295" s="216">
        <f>O295*H295</f>
        <v>0</v>
      </c>
      <c r="Q295" s="216">
        <v>0</v>
      </c>
      <c r="R295" s="216">
        <f>Q295*H295</f>
        <v>0</v>
      </c>
      <c r="S295" s="216">
        <v>0</v>
      </c>
      <c r="T295" s="217">
        <f>S295*H295</f>
        <v>0</v>
      </c>
      <c r="U295" s="41"/>
      <c r="V295" s="41"/>
      <c r="W295" s="41"/>
      <c r="X295" s="41"/>
      <c r="Y295" s="41"/>
      <c r="Z295" s="41"/>
      <c r="AA295" s="41"/>
      <c r="AB295" s="41"/>
      <c r="AC295" s="41"/>
      <c r="AD295" s="41"/>
      <c r="AE295" s="41"/>
      <c r="AR295" s="218" t="s">
        <v>272</v>
      </c>
      <c r="AT295" s="218" t="s">
        <v>166</v>
      </c>
      <c r="AU295" s="218" t="s">
        <v>86</v>
      </c>
      <c r="AY295" s="19" t="s">
        <v>164</v>
      </c>
      <c r="BE295" s="219">
        <f>IF(N295="základní",J295,0)</f>
        <v>0</v>
      </c>
      <c r="BF295" s="219">
        <f>IF(N295="snížená",J295,0)</f>
        <v>0</v>
      </c>
      <c r="BG295" s="219">
        <f>IF(N295="zákl. přenesená",J295,0)</f>
        <v>0</v>
      </c>
      <c r="BH295" s="219">
        <f>IF(N295="sníž. přenesená",J295,0)</f>
        <v>0</v>
      </c>
      <c r="BI295" s="219">
        <f>IF(N295="nulová",J295,0)</f>
        <v>0</v>
      </c>
      <c r="BJ295" s="19" t="s">
        <v>84</v>
      </c>
      <c r="BK295" s="219">
        <f>ROUND(I295*H295,2)</f>
        <v>0</v>
      </c>
      <c r="BL295" s="19" t="s">
        <v>272</v>
      </c>
      <c r="BM295" s="218" t="s">
        <v>723</v>
      </c>
    </row>
    <row r="296" s="13" customFormat="1">
      <c r="A296" s="13"/>
      <c r="B296" s="225"/>
      <c r="C296" s="226"/>
      <c r="D296" s="227" t="s">
        <v>179</v>
      </c>
      <c r="E296" s="228" t="s">
        <v>32</v>
      </c>
      <c r="F296" s="229" t="s">
        <v>1472</v>
      </c>
      <c r="G296" s="226"/>
      <c r="H296" s="230">
        <v>36.600000000000001</v>
      </c>
      <c r="I296" s="231"/>
      <c r="J296" s="226"/>
      <c r="K296" s="226"/>
      <c r="L296" s="232"/>
      <c r="M296" s="233"/>
      <c r="N296" s="234"/>
      <c r="O296" s="234"/>
      <c r="P296" s="234"/>
      <c r="Q296" s="234"/>
      <c r="R296" s="234"/>
      <c r="S296" s="234"/>
      <c r="T296" s="235"/>
      <c r="U296" s="13"/>
      <c r="V296" s="13"/>
      <c r="W296" s="13"/>
      <c r="X296" s="13"/>
      <c r="Y296" s="13"/>
      <c r="Z296" s="13"/>
      <c r="AA296" s="13"/>
      <c r="AB296" s="13"/>
      <c r="AC296" s="13"/>
      <c r="AD296" s="13"/>
      <c r="AE296" s="13"/>
      <c r="AT296" s="236" t="s">
        <v>179</v>
      </c>
      <c r="AU296" s="236" t="s">
        <v>86</v>
      </c>
      <c r="AV296" s="13" t="s">
        <v>86</v>
      </c>
      <c r="AW296" s="13" t="s">
        <v>38</v>
      </c>
      <c r="AX296" s="13" t="s">
        <v>76</v>
      </c>
      <c r="AY296" s="236" t="s">
        <v>164</v>
      </c>
    </row>
    <row r="297" s="14" customFormat="1">
      <c r="A297" s="14"/>
      <c r="B297" s="237"/>
      <c r="C297" s="238"/>
      <c r="D297" s="227" t="s">
        <v>179</v>
      </c>
      <c r="E297" s="239" t="s">
        <v>32</v>
      </c>
      <c r="F297" s="240" t="s">
        <v>181</v>
      </c>
      <c r="G297" s="238"/>
      <c r="H297" s="241">
        <v>36.600000000000001</v>
      </c>
      <c r="I297" s="242"/>
      <c r="J297" s="238"/>
      <c r="K297" s="238"/>
      <c r="L297" s="243"/>
      <c r="M297" s="244"/>
      <c r="N297" s="245"/>
      <c r="O297" s="245"/>
      <c r="P297" s="245"/>
      <c r="Q297" s="245"/>
      <c r="R297" s="245"/>
      <c r="S297" s="245"/>
      <c r="T297" s="246"/>
      <c r="U297" s="14"/>
      <c r="V297" s="14"/>
      <c r="W297" s="14"/>
      <c r="X297" s="14"/>
      <c r="Y297" s="14"/>
      <c r="Z297" s="14"/>
      <c r="AA297" s="14"/>
      <c r="AB297" s="14"/>
      <c r="AC297" s="14"/>
      <c r="AD297" s="14"/>
      <c r="AE297" s="14"/>
      <c r="AT297" s="247" t="s">
        <v>179</v>
      </c>
      <c r="AU297" s="247" t="s">
        <v>86</v>
      </c>
      <c r="AV297" s="14" t="s">
        <v>171</v>
      </c>
      <c r="AW297" s="14" t="s">
        <v>38</v>
      </c>
      <c r="AX297" s="14" t="s">
        <v>84</v>
      </c>
      <c r="AY297" s="247" t="s">
        <v>164</v>
      </c>
    </row>
    <row r="298" s="2" customFormat="1" ht="26.4" customHeight="1">
      <c r="A298" s="41"/>
      <c r="B298" s="42"/>
      <c r="C298" s="207" t="s">
        <v>462</v>
      </c>
      <c r="D298" s="207" t="s">
        <v>166</v>
      </c>
      <c r="E298" s="208" t="s">
        <v>1506</v>
      </c>
      <c r="F298" s="209" t="s">
        <v>1507</v>
      </c>
      <c r="G298" s="210" t="s">
        <v>335</v>
      </c>
      <c r="H298" s="211">
        <v>1</v>
      </c>
      <c r="I298" s="212"/>
      <c r="J298" s="213">
        <f>ROUND(I298*H298,2)</f>
        <v>0</v>
      </c>
      <c r="K298" s="209" t="s">
        <v>170</v>
      </c>
      <c r="L298" s="47"/>
      <c r="M298" s="214" t="s">
        <v>32</v>
      </c>
      <c r="N298" s="215" t="s">
        <v>47</v>
      </c>
      <c r="O298" s="87"/>
      <c r="P298" s="216">
        <f>O298*H298</f>
        <v>0</v>
      </c>
      <c r="Q298" s="216">
        <v>0</v>
      </c>
      <c r="R298" s="216">
        <f>Q298*H298</f>
        <v>0</v>
      </c>
      <c r="S298" s="216">
        <v>0</v>
      </c>
      <c r="T298" s="217">
        <f>S298*H298</f>
        <v>0</v>
      </c>
      <c r="U298" s="41"/>
      <c r="V298" s="41"/>
      <c r="W298" s="41"/>
      <c r="X298" s="41"/>
      <c r="Y298" s="41"/>
      <c r="Z298" s="41"/>
      <c r="AA298" s="41"/>
      <c r="AB298" s="41"/>
      <c r="AC298" s="41"/>
      <c r="AD298" s="41"/>
      <c r="AE298" s="41"/>
      <c r="AR298" s="218" t="s">
        <v>272</v>
      </c>
      <c r="AT298" s="218" t="s">
        <v>166</v>
      </c>
      <c r="AU298" s="218" t="s">
        <v>86</v>
      </c>
      <c r="AY298" s="19" t="s">
        <v>164</v>
      </c>
      <c r="BE298" s="219">
        <f>IF(N298="základní",J298,0)</f>
        <v>0</v>
      </c>
      <c r="BF298" s="219">
        <f>IF(N298="snížená",J298,0)</f>
        <v>0</v>
      </c>
      <c r="BG298" s="219">
        <f>IF(N298="zákl. přenesená",J298,0)</f>
        <v>0</v>
      </c>
      <c r="BH298" s="219">
        <f>IF(N298="sníž. přenesená",J298,0)</f>
        <v>0</v>
      </c>
      <c r="BI298" s="219">
        <f>IF(N298="nulová",J298,0)</f>
        <v>0</v>
      </c>
      <c r="BJ298" s="19" t="s">
        <v>84</v>
      </c>
      <c r="BK298" s="219">
        <f>ROUND(I298*H298,2)</f>
        <v>0</v>
      </c>
      <c r="BL298" s="19" t="s">
        <v>272</v>
      </c>
      <c r="BM298" s="218" t="s">
        <v>735</v>
      </c>
    </row>
    <row r="299" s="2" customFormat="1">
      <c r="A299" s="41"/>
      <c r="B299" s="42"/>
      <c r="C299" s="43"/>
      <c r="D299" s="220" t="s">
        <v>173</v>
      </c>
      <c r="E299" s="43"/>
      <c r="F299" s="221" t="s">
        <v>1508</v>
      </c>
      <c r="G299" s="43"/>
      <c r="H299" s="43"/>
      <c r="I299" s="222"/>
      <c r="J299" s="43"/>
      <c r="K299" s="43"/>
      <c r="L299" s="47"/>
      <c r="M299" s="223"/>
      <c r="N299" s="224"/>
      <c r="O299" s="87"/>
      <c r="P299" s="87"/>
      <c r="Q299" s="87"/>
      <c r="R299" s="87"/>
      <c r="S299" s="87"/>
      <c r="T299" s="88"/>
      <c r="U299" s="41"/>
      <c r="V299" s="41"/>
      <c r="W299" s="41"/>
      <c r="X299" s="41"/>
      <c r="Y299" s="41"/>
      <c r="Z299" s="41"/>
      <c r="AA299" s="41"/>
      <c r="AB299" s="41"/>
      <c r="AC299" s="41"/>
      <c r="AD299" s="41"/>
      <c r="AE299" s="41"/>
      <c r="AT299" s="19" t="s">
        <v>173</v>
      </c>
      <c r="AU299" s="19" t="s">
        <v>86</v>
      </c>
    </row>
    <row r="300" s="13" customFormat="1">
      <c r="A300" s="13"/>
      <c r="B300" s="225"/>
      <c r="C300" s="226"/>
      <c r="D300" s="227" t="s">
        <v>179</v>
      </c>
      <c r="E300" s="228" t="s">
        <v>32</v>
      </c>
      <c r="F300" s="229" t="s">
        <v>1509</v>
      </c>
      <c r="G300" s="226"/>
      <c r="H300" s="230">
        <v>1</v>
      </c>
      <c r="I300" s="231"/>
      <c r="J300" s="226"/>
      <c r="K300" s="226"/>
      <c r="L300" s="232"/>
      <c r="M300" s="233"/>
      <c r="N300" s="234"/>
      <c r="O300" s="234"/>
      <c r="P300" s="234"/>
      <c r="Q300" s="234"/>
      <c r="R300" s="234"/>
      <c r="S300" s="234"/>
      <c r="T300" s="235"/>
      <c r="U300" s="13"/>
      <c r="V300" s="13"/>
      <c r="W300" s="13"/>
      <c r="X300" s="13"/>
      <c r="Y300" s="13"/>
      <c r="Z300" s="13"/>
      <c r="AA300" s="13"/>
      <c r="AB300" s="13"/>
      <c r="AC300" s="13"/>
      <c r="AD300" s="13"/>
      <c r="AE300" s="13"/>
      <c r="AT300" s="236" t="s">
        <v>179</v>
      </c>
      <c r="AU300" s="236" t="s">
        <v>86</v>
      </c>
      <c r="AV300" s="13" t="s">
        <v>86</v>
      </c>
      <c r="AW300" s="13" t="s">
        <v>38</v>
      </c>
      <c r="AX300" s="13" t="s">
        <v>76</v>
      </c>
      <c r="AY300" s="236" t="s">
        <v>164</v>
      </c>
    </row>
    <row r="301" s="14" customFormat="1">
      <c r="A301" s="14"/>
      <c r="B301" s="237"/>
      <c r="C301" s="238"/>
      <c r="D301" s="227" t="s">
        <v>179</v>
      </c>
      <c r="E301" s="239" t="s">
        <v>32</v>
      </c>
      <c r="F301" s="240" t="s">
        <v>181</v>
      </c>
      <c r="G301" s="238"/>
      <c r="H301" s="241">
        <v>1</v>
      </c>
      <c r="I301" s="242"/>
      <c r="J301" s="238"/>
      <c r="K301" s="238"/>
      <c r="L301" s="243"/>
      <c r="M301" s="244"/>
      <c r="N301" s="245"/>
      <c r="O301" s="245"/>
      <c r="P301" s="245"/>
      <c r="Q301" s="245"/>
      <c r="R301" s="245"/>
      <c r="S301" s="245"/>
      <c r="T301" s="246"/>
      <c r="U301" s="14"/>
      <c r="V301" s="14"/>
      <c r="W301" s="14"/>
      <c r="X301" s="14"/>
      <c r="Y301" s="14"/>
      <c r="Z301" s="14"/>
      <c r="AA301" s="14"/>
      <c r="AB301" s="14"/>
      <c r="AC301" s="14"/>
      <c r="AD301" s="14"/>
      <c r="AE301" s="14"/>
      <c r="AT301" s="247" t="s">
        <v>179</v>
      </c>
      <c r="AU301" s="247" t="s">
        <v>86</v>
      </c>
      <c r="AV301" s="14" t="s">
        <v>171</v>
      </c>
      <c r="AW301" s="14" t="s">
        <v>38</v>
      </c>
      <c r="AX301" s="14" t="s">
        <v>84</v>
      </c>
      <c r="AY301" s="247" t="s">
        <v>164</v>
      </c>
    </row>
    <row r="302" s="2" customFormat="1">
      <c r="A302" s="41"/>
      <c r="B302" s="42"/>
      <c r="C302" s="207" t="s">
        <v>472</v>
      </c>
      <c r="D302" s="207" t="s">
        <v>166</v>
      </c>
      <c r="E302" s="208" t="s">
        <v>1510</v>
      </c>
      <c r="F302" s="209" t="s">
        <v>1511</v>
      </c>
      <c r="G302" s="210" t="s">
        <v>1512</v>
      </c>
      <c r="H302" s="211">
        <v>1</v>
      </c>
      <c r="I302" s="212"/>
      <c r="J302" s="213">
        <f>ROUND(I302*H302,2)</f>
        <v>0</v>
      </c>
      <c r="K302" s="209" t="s">
        <v>170</v>
      </c>
      <c r="L302" s="47"/>
      <c r="M302" s="214" t="s">
        <v>32</v>
      </c>
      <c r="N302" s="215" t="s">
        <v>47</v>
      </c>
      <c r="O302" s="87"/>
      <c r="P302" s="216">
        <f>O302*H302</f>
        <v>0</v>
      </c>
      <c r="Q302" s="216">
        <v>0.00056999999999999998</v>
      </c>
      <c r="R302" s="216">
        <f>Q302*H302</f>
        <v>0.00056999999999999998</v>
      </c>
      <c r="S302" s="216">
        <v>0</v>
      </c>
      <c r="T302" s="217">
        <f>S302*H302</f>
        <v>0</v>
      </c>
      <c r="U302" s="41"/>
      <c r="V302" s="41"/>
      <c r="W302" s="41"/>
      <c r="X302" s="41"/>
      <c r="Y302" s="41"/>
      <c r="Z302" s="41"/>
      <c r="AA302" s="41"/>
      <c r="AB302" s="41"/>
      <c r="AC302" s="41"/>
      <c r="AD302" s="41"/>
      <c r="AE302" s="41"/>
      <c r="AR302" s="218" t="s">
        <v>272</v>
      </c>
      <c r="AT302" s="218" t="s">
        <v>166</v>
      </c>
      <c r="AU302" s="218" t="s">
        <v>86</v>
      </c>
      <c r="AY302" s="19" t="s">
        <v>164</v>
      </c>
      <c r="BE302" s="219">
        <f>IF(N302="základní",J302,0)</f>
        <v>0</v>
      </c>
      <c r="BF302" s="219">
        <f>IF(N302="snížená",J302,0)</f>
        <v>0</v>
      </c>
      <c r="BG302" s="219">
        <f>IF(N302="zákl. přenesená",J302,0)</f>
        <v>0</v>
      </c>
      <c r="BH302" s="219">
        <f>IF(N302="sníž. přenesená",J302,0)</f>
        <v>0</v>
      </c>
      <c r="BI302" s="219">
        <f>IF(N302="nulová",J302,0)</f>
        <v>0</v>
      </c>
      <c r="BJ302" s="19" t="s">
        <v>84</v>
      </c>
      <c r="BK302" s="219">
        <f>ROUND(I302*H302,2)</f>
        <v>0</v>
      </c>
      <c r="BL302" s="19" t="s">
        <v>272</v>
      </c>
      <c r="BM302" s="218" t="s">
        <v>747</v>
      </c>
    </row>
    <row r="303" s="2" customFormat="1">
      <c r="A303" s="41"/>
      <c r="B303" s="42"/>
      <c r="C303" s="43"/>
      <c r="D303" s="220" t="s">
        <v>173</v>
      </c>
      <c r="E303" s="43"/>
      <c r="F303" s="221" t="s">
        <v>1513</v>
      </c>
      <c r="G303" s="43"/>
      <c r="H303" s="43"/>
      <c r="I303" s="222"/>
      <c r="J303" s="43"/>
      <c r="K303" s="43"/>
      <c r="L303" s="47"/>
      <c r="M303" s="223"/>
      <c r="N303" s="224"/>
      <c r="O303" s="87"/>
      <c r="P303" s="87"/>
      <c r="Q303" s="87"/>
      <c r="R303" s="87"/>
      <c r="S303" s="87"/>
      <c r="T303" s="88"/>
      <c r="U303" s="41"/>
      <c r="V303" s="41"/>
      <c r="W303" s="41"/>
      <c r="X303" s="41"/>
      <c r="Y303" s="41"/>
      <c r="Z303" s="41"/>
      <c r="AA303" s="41"/>
      <c r="AB303" s="41"/>
      <c r="AC303" s="41"/>
      <c r="AD303" s="41"/>
      <c r="AE303" s="41"/>
      <c r="AT303" s="19" t="s">
        <v>173</v>
      </c>
      <c r="AU303" s="19" t="s">
        <v>86</v>
      </c>
    </row>
    <row r="304" s="13" customFormat="1">
      <c r="A304" s="13"/>
      <c r="B304" s="225"/>
      <c r="C304" s="226"/>
      <c r="D304" s="227" t="s">
        <v>179</v>
      </c>
      <c r="E304" s="228" t="s">
        <v>32</v>
      </c>
      <c r="F304" s="229" t="s">
        <v>1509</v>
      </c>
      <c r="G304" s="226"/>
      <c r="H304" s="230">
        <v>1</v>
      </c>
      <c r="I304" s="231"/>
      <c r="J304" s="226"/>
      <c r="K304" s="226"/>
      <c r="L304" s="232"/>
      <c r="M304" s="233"/>
      <c r="N304" s="234"/>
      <c r="O304" s="234"/>
      <c r="P304" s="234"/>
      <c r="Q304" s="234"/>
      <c r="R304" s="234"/>
      <c r="S304" s="234"/>
      <c r="T304" s="235"/>
      <c r="U304" s="13"/>
      <c r="V304" s="13"/>
      <c r="W304" s="13"/>
      <c r="X304" s="13"/>
      <c r="Y304" s="13"/>
      <c r="Z304" s="13"/>
      <c r="AA304" s="13"/>
      <c r="AB304" s="13"/>
      <c r="AC304" s="13"/>
      <c r="AD304" s="13"/>
      <c r="AE304" s="13"/>
      <c r="AT304" s="236" t="s">
        <v>179</v>
      </c>
      <c r="AU304" s="236" t="s">
        <v>86</v>
      </c>
      <c r="AV304" s="13" t="s">
        <v>86</v>
      </c>
      <c r="AW304" s="13" t="s">
        <v>38</v>
      </c>
      <c r="AX304" s="13" t="s">
        <v>76</v>
      </c>
      <c r="AY304" s="236" t="s">
        <v>164</v>
      </c>
    </row>
    <row r="305" s="14" customFormat="1">
      <c r="A305" s="14"/>
      <c r="B305" s="237"/>
      <c r="C305" s="238"/>
      <c r="D305" s="227" t="s">
        <v>179</v>
      </c>
      <c r="E305" s="239" t="s">
        <v>32</v>
      </c>
      <c r="F305" s="240" t="s">
        <v>181</v>
      </c>
      <c r="G305" s="238"/>
      <c r="H305" s="241">
        <v>1</v>
      </c>
      <c r="I305" s="242"/>
      <c r="J305" s="238"/>
      <c r="K305" s="238"/>
      <c r="L305" s="243"/>
      <c r="M305" s="244"/>
      <c r="N305" s="245"/>
      <c r="O305" s="245"/>
      <c r="P305" s="245"/>
      <c r="Q305" s="245"/>
      <c r="R305" s="245"/>
      <c r="S305" s="245"/>
      <c r="T305" s="246"/>
      <c r="U305" s="14"/>
      <c r="V305" s="14"/>
      <c r="W305" s="14"/>
      <c r="X305" s="14"/>
      <c r="Y305" s="14"/>
      <c r="Z305" s="14"/>
      <c r="AA305" s="14"/>
      <c r="AB305" s="14"/>
      <c r="AC305" s="14"/>
      <c r="AD305" s="14"/>
      <c r="AE305" s="14"/>
      <c r="AT305" s="247" t="s">
        <v>179</v>
      </c>
      <c r="AU305" s="247" t="s">
        <v>86</v>
      </c>
      <c r="AV305" s="14" t="s">
        <v>171</v>
      </c>
      <c r="AW305" s="14" t="s">
        <v>38</v>
      </c>
      <c r="AX305" s="14" t="s">
        <v>84</v>
      </c>
      <c r="AY305" s="247" t="s">
        <v>164</v>
      </c>
    </row>
    <row r="306" s="2" customFormat="1" ht="36" customHeight="1">
      <c r="A306" s="41"/>
      <c r="B306" s="42"/>
      <c r="C306" s="207" t="s">
        <v>477</v>
      </c>
      <c r="D306" s="207" t="s">
        <v>166</v>
      </c>
      <c r="E306" s="208" t="s">
        <v>1514</v>
      </c>
      <c r="F306" s="209" t="s">
        <v>1515</v>
      </c>
      <c r="G306" s="210" t="s">
        <v>335</v>
      </c>
      <c r="H306" s="211">
        <v>1</v>
      </c>
      <c r="I306" s="212"/>
      <c r="J306" s="213">
        <f>ROUND(I306*H306,2)</f>
        <v>0</v>
      </c>
      <c r="K306" s="209" t="s">
        <v>32</v>
      </c>
      <c r="L306" s="47"/>
      <c r="M306" s="214" t="s">
        <v>32</v>
      </c>
      <c r="N306" s="215" t="s">
        <v>47</v>
      </c>
      <c r="O306" s="87"/>
      <c r="P306" s="216">
        <f>O306*H306</f>
        <v>0</v>
      </c>
      <c r="Q306" s="216">
        <v>0</v>
      </c>
      <c r="R306" s="216">
        <f>Q306*H306</f>
        <v>0</v>
      </c>
      <c r="S306" s="216">
        <v>0</v>
      </c>
      <c r="T306" s="217">
        <f>S306*H306</f>
        <v>0</v>
      </c>
      <c r="U306" s="41"/>
      <c r="V306" s="41"/>
      <c r="W306" s="41"/>
      <c r="X306" s="41"/>
      <c r="Y306" s="41"/>
      <c r="Z306" s="41"/>
      <c r="AA306" s="41"/>
      <c r="AB306" s="41"/>
      <c r="AC306" s="41"/>
      <c r="AD306" s="41"/>
      <c r="AE306" s="41"/>
      <c r="AR306" s="218" t="s">
        <v>272</v>
      </c>
      <c r="AT306" s="218" t="s">
        <v>166</v>
      </c>
      <c r="AU306" s="218" t="s">
        <v>86</v>
      </c>
      <c r="AY306" s="19" t="s">
        <v>164</v>
      </c>
      <c r="BE306" s="219">
        <f>IF(N306="základní",J306,0)</f>
        <v>0</v>
      </c>
      <c r="BF306" s="219">
        <f>IF(N306="snížená",J306,0)</f>
        <v>0</v>
      </c>
      <c r="BG306" s="219">
        <f>IF(N306="zákl. přenesená",J306,0)</f>
        <v>0</v>
      </c>
      <c r="BH306" s="219">
        <f>IF(N306="sníž. přenesená",J306,0)</f>
        <v>0</v>
      </c>
      <c r="BI306" s="219">
        <f>IF(N306="nulová",J306,0)</f>
        <v>0</v>
      </c>
      <c r="BJ306" s="19" t="s">
        <v>84</v>
      </c>
      <c r="BK306" s="219">
        <f>ROUND(I306*H306,2)</f>
        <v>0</v>
      </c>
      <c r="BL306" s="19" t="s">
        <v>272</v>
      </c>
      <c r="BM306" s="218" t="s">
        <v>758</v>
      </c>
    </row>
    <row r="307" s="2" customFormat="1" ht="26.4" customHeight="1">
      <c r="A307" s="41"/>
      <c r="B307" s="42"/>
      <c r="C307" s="207" t="s">
        <v>482</v>
      </c>
      <c r="D307" s="207" t="s">
        <v>166</v>
      </c>
      <c r="E307" s="208" t="s">
        <v>1516</v>
      </c>
      <c r="F307" s="209" t="s">
        <v>1517</v>
      </c>
      <c r="G307" s="210" t="s">
        <v>335</v>
      </c>
      <c r="H307" s="211">
        <v>1</v>
      </c>
      <c r="I307" s="212"/>
      <c r="J307" s="213">
        <f>ROUND(I307*H307,2)</f>
        <v>0</v>
      </c>
      <c r="K307" s="209" t="s">
        <v>32</v>
      </c>
      <c r="L307" s="47"/>
      <c r="M307" s="214" t="s">
        <v>32</v>
      </c>
      <c r="N307" s="215" t="s">
        <v>47</v>
      </c>
      <c r="O307" s="87"/>
      <c r="P307" s="216">
        <f>O307*H307</f>
        <v>0</v>
      </c>
      <c r="Q307" s="216">
        <v>0</v>
      </c>
      <c r="R307" s="216">
        <f>Q307*H307</f>
        <v>0</v>
      </c>
      <c r="S307" s="216">
        <v>0</v>
      </c>
      <c r="T307" s="217">
        <f>S307*H307</f>
        <v>0</v>
      </c>
      <c r="U307" s="41"/>
      <c r="V307" s="41"/>
      <c r="W307" s="41"/>
      <c r="X307" s="41"/>
      <c r="Y307" s="41"/>
      <c r="Z307" s="41"/>
      <c r="AA307" s="41"/>
      <c r="AB307" s="41"/>
      <c r="AC307" s="41"/>
      <c r="AD307" s="41"/>
      <c r="AE307" s="41"/>
      <c r="AR307" s="218" t="s">
        <v>272</v>
      </c>
      <c r="AT307" s="218" t="s">
        <v>166</v>
      </c>
      <c r="AU307" s="218" t="s">
        <v>86</v>
      </c>
      <c r="AY307" s="19" t="s">
        <v>164</v>
      </c>
      <c r="BE307" s="219">
        <f>IF(N307="základní",J307,0)</f>
        <v>0</v>
      </c>
      <c r="BF307" s="219">
        <f>IF(N307="snížená",J307,0)</f>
        <v>0</v>
      </c>
      <c r="BG307" s="219">
        <f>IF(N307="zákl. přenesená",J307,0)</f>
        <v>0</v>
      </c>
      <c r="BH307" s="219">
        <f>IF(N307="sníž. přenesená",J307,0)</f>
        <v>0</v>
      </c>
      <c r="BI307" s="219">
        <f>IF(N307="nulová",J307,0)</f>
        <v>0</v>
      </c>
      <c r="BJ307" s="19" t="s">
        <v>84</v>
      </c>
      <c r="BK307" s="219">
        <f>ROUND(I307*H307,2)</f>
        <v>0</v>
      </c>
      <c r="BL307" s="19" t="s">
        <v>272</v>
      </c>
      <c r="BM307" s="218" t="s">
        <v>770</v>
      </c>
    </row>
    <row r="308" s="2" customFormat="1" ht="48" customHeight="1">
      <c r="A308" s="41"/>
      <c r="B308" s="42"/>
      <c r="C308" s="207" t="s">
        <v>488</v>
      </c>
      <c r="D308" s="207" t="s">
        <v>166</v>
      </c>
      <c r="E308" s="208" t="s">
        <v>1518</v>
      </c>
      <c r="F308" s="209" t="s">
        <v>1519</v>
      </c>
      <c r="G308" s="210" t="s">
        <v>221</v>
      </c>
      <c r="H308" s="211">
        <v>0.035999999999999997</v>
      </c>
      <c r="I308" s="212"/>
      <c r="J308" s="213">
        <f>ROUND(I308*H308,2)</f>
        <v>0</v>
      </c>
      <c r="K308" s="209" t="s">
        <v>170</v>
      </c>
      <c r="L308" s="47"/>
      <c r="M308" s="214" t="s">
        <v>32</v>
      </c>
      <c r="N308" s="215" t="s">
        <v>47</v>
      </c>
      <c r="O308" s="87"/>
      <c r="P308" s="216">
        <f>O308*H308</f>
        <v>0</v>
      </c>
      <c r="Q308" s="216">
        <v>0</v>
      </c>
      <c r="R308" s="216">
        <f>Q308*H308</f>
        <v>0</v>
      </c>
      <c r="S308" s="216">
        <v>0</v>
      </c>
      <c r="T308" s="217">
        <f>S308*H308</f>
        <v>0</v>
      </c>
      <c r="U308" s="41"/>
      <c r="V308" s="41"/>
      <c r="W308" s="41"/>
      <c r="X308" s="41"/>
      <c r="Y308" s="41"/>
      <c r="Z308" s="41"/>
      <c r="AA308" s="41"/>
      <c r="AB308" s="41"/>
      <c r="AC308" s="41"/>
      <c r="AD308" s="41"/>
      <c r="AE308" s="41"/>
      <c r="AR308" s="218" t="s">
        <v>272</v>
      </c>
      <c r="AT308" s="218" t="s">
        <v>166</v>
      </c>
      <c r="AU308" s="218" t="s">
        <v>86</v>
      </c>
      <c r="AY308" s="19" t="s">
        <v>164</v>
      </c>
      <c r="BE308" s="219">
        <f>IF(N308="základní",J308,0)</f>
        <v>0</v>
      </c>
      <c r="BF308" s="219">
        <f>IF(N308="snížená",J308,0)</f>
        <v>0</v>
      </c>
      <c r="BG308" s="219">
        <f>IF(N308="zákl. přenesená",J308,0)</f>
        <v>0</v>
      </c>
      <c r="BH308" s="219">
        <f>IF(N308="sníž. přenesená",J308,0)</f>
        <v>0</v>
      </c>
      <c r="BI308" s="219">
        <f>IF(N308="nulová",J308,0)</f>
        <v>0</v>
      </c>
      <c r="BJ308" s="19" t="s">
        <v>84</v>
      </c>
      <c r="BK308" s="219">
        <f>ROUND(I308*H308,2)</f>
        <v>0</v>
      </c>
      <c r="BL308" s="19" t="s">
        <v>272</v>
      </c>
      <c r="BM308" s="218" t="s">
        <v>781</v>
      </c>
    </row>
    <row r="309" s="2" customFormat="1">
      <c r="A309" s="41"/>
      <c r="B309" s="42"/>
      <c r="C309" s="43"/>
      <c r="D309" s="220" t="s">
        <v>173</v>
      </c>
      <c r="E309" s="43"/>
      <c r="F309" s="221" t="s">
        <v>1520</v>
      </c>
      <c r="G309" s="43"/>
      <c r="H309" s="43"/>
      <c r="I309" s="222"/>
      <c r="J309" s="43"/>
      <c r="K309" s="43"/>
      <c r="L309" s="47"/>
      <c r="M309" s="223"/>
      <c r="N309" s="224"/>
      <c r="O309" s="87"/>
      <c r="P309" s="87"/>
      <c r="Q309" s="87"/>
      <c r="R309" s="87"/>
      <c r="S309" s="87"/>
      <c r="T309" s="88"/>
      <c r="U309" s="41"/>
      <c r="V309" s="41"/>
      <c r="W309" s="41"/>
      <c r="X309" s="41"/>
      <c r="Y309" s="41"/>
      <c r="Z309" s="41"/>
      <c r="AA309" s="41"/>
      <c r="AB309" s="41"/>
      <c r="AC309" s="41"/>
      <c r="AD309" s="41"/>
      <c r="AE309" s="41"/>
      <c r="AT309" s="19" t="s">
        <v>173</v>
      </c>
      <c r="AU309" s="19" t="s">
        <v>86</v>
      </c>
    </row>
    <row r="310" s="12" customFormat="1" ht="22.8" customHeight="1">
      <c r="A310" s="12"/>
      <c r="B310" s="191"/>
      <c r="C310" s="192"/>
      <c r="D310" s="193" t="s">
        <v>75</v>
      </c>
      <c r="E310" s="205" t="s">
        <v>1521</v>
      </c>
      <c r="F310" s="205" t="s">
        <v>1522</v>
      </c>
      <c r="G310" s="192"/>
      <c r="H310" s="192"/>
      <c r="I310" s="195"/>
      <c r="J310" s="206">
        <f>BK310</f>
        <v>0</v>
      </c>
      <c r="K310" s="192"/>
      <c r="L310" s="197"/>
      <c r="M310" s="198"/>
      <c r="N310" s="199"/>
      <c r="O310" s="199"/>
      <c r="P310" s="200">
        <f>SUM(P311:P314)</f>
        <v>0</v>
      </c>
      <c r="Q310" s="199"/>
      <c r="R310" s="200">
        <f>SUM(R311:R314)</f>
        <v>0.00020000000000000001</v>
      </c>
      <c r="S310" s="199"/>
      <c r="T310" s="201">
        <f>SUM(T311:T314)</f>
        <v>0</v>
      </c>
      <c r="U310" s="12"/>
      <c r="V310" s="12"/>
      <c r="W310" s="12"/>
      <c r="X310" s="12"/>
      <c r="Y310" s="12"/>
      <c r="Z310" s="12"/>
      <c r="AA310" s="12"/>
      <c r="AB310" s="12"/>
      <c r="AC310" s="12"/>
      <c r="AD310" s="12"/>
      <c r="AE310" s="12"/>
      <c r="AR310" s="202" t="s">
        <v>86</v>
      </c>
      <c r="AT310" s="203" t="s">
        <v>75</v>
      </c>
      <c r="AU310" s="203" t="s">
        <v>84</v>
      </c>
      <c r="AY310" s="202" t="s">
        <v>164</v>
      </c>
      <c r="BK310" s="204">
        <f>SUM(BK311:BK314)</f>
        <v>0</v>
      </c>
    </row>
    <row r="311" s="2" customFormat="1" ht="36" customHeight="1">
      <c r="A311" s="41"/>
      <c r="B311" s="42"/>
      <c r="C311" s="207" t="s">
        <v>494</v>
      </c>
      <c r="D311" s="207" t="s">
        <v>166</v>
      </c>
      <c r="E311" s="208" t="s">
        <v>1523</v>
      </c>
      <c r="F311" s="209" t="s">
        <v>1524</v>
      </c>
      <c r="G311" s="210" t="s">
        <v>335</v>
      </c>
      <c r="H311" s="211">
        <v>1</v>
      </c>
      <c r="I311" s="212"/>
      <c r="J311" s="213">
        <f>ROUND(I311*H311,2)</f>
        <v>0</v>
      </c>
      <c r="K311" s="209" t="s">
        <v>170</v>
      </c>
      <c r="L311" s="47"/>
      <c r="M311" s="214" t="s">
        <v>32</v>
      </c>
      <c r="N311" s="215" t="s">
        <v>47</v>
      </c>
      <c r="O311" s="87"/>
      <c r="P311" s="216">
        <f>O311*H311</f>
        <v>0</v>
      </c>
      <c r="Q311" s="216">
        <v>0.00020000000000000001</v>
      </c>
      <c r="R311" s="216">
        <f>Q311*H311</f>
        <v>0.00020000000000000001</v>
      </c>
      <c r="S311" s="216">
        <v>0</v>
      </c>
      <c r="T311" s="217">
        <f>S311*H311</f>
        <v>0</v>
      </c>
      <c r="U311" s="41"/>
      <c r="V311" s="41"/>
      <c r="W311" s="41"/>
      <c r="X311" s="41"/>
      <c r="Y311" s="41"/>
      <c r="Z311" s="41"/>
      <c r="AA311" s="41"/>
      <c r="AB311" s="41"/>
      <c r="AC311" s="41"/>
      <c r="AD311" s="41"/>
      <c r="AE311" s="41"/>
      <c r="AR311" s="218" t="s">
        <v>272</v>
      </c>
      <c r="AT311" s="218" t="s">
        <v>166</v>
      </c>
      <c r="AU311" s="218" t="s">
        <v>86</v>
      </c>
      <c r="AY311" s="19" t="s">
        <v>164</v>
      </c>
      <c r="BE311" s="219">
        <f>IF(N311="základní",J311,0)</f>
        <v>0</v>
      </c>
      <c r="BF311" s="219">
        <f>IF(N311="snížená",J311,0)</f>
        <v>0</v>
      </c>
      <c r="BG311" s="219">
        <f>IF(N311="zákl. přenesená",J311,0)</f>
        <v>0</v>
      </c>
      <c r="BH311" s="219">
        <f>IF(N311="sníž. přenesená",J311,0)</f>
        <v>0</v>
      </c>
      <c r="BI311" s="219">
        <f>IF(N311="nulová",J311,0)</f>
        <v>0</v>
      </c>
      <c r="BJ311" s="19" t="s">
        <v>84</v>
      </c>
      <c r="BK311" s="219">
        <f>ROUND(I311*H311,2)</f>
        <v>0</v>
      </c>
      <c r="BL311" s="19" t="s">
        <v>272</v>
      </c>
      <c r="BM311" s="218" t="s">
        <v>791</v>
      </c>
    </row>
    <row r="312" s="2" customFormat="1">
      <c r="A312" s="41"/>
      <c r="B312" s="42"/>
      <c r="C312" s="43"/>
      <c r="D312" s="220" t="s">
        <v>173</v>
      </c>
      <c r="E312" s="43"/>
      <c r="F312" s="221" t="s">
        <v>1525</v>
      </c>
      <c r="G312" s="43"/>
      <c r="H312" s="43"/>
      <c r="I312" s="222"/>
      <c r="J312" s="43"/>
      <c r="K312" s="43"/>
      <c r="L312" s="47"/>
      <c r="M312" s="223"/>
      <c r="N312" s="224"/>
      <c r="O312" s="87"/>
      <c r="P312" s="87"/>
      <c r="Q312" s="87"/>
      <c r="R312" s="87"/>
      <c r="S312" s="87"/>
      <c r="T312" s="88"/>
      <c r="U312" s="41"/>
      <c r="V312" s="41"/>
      <c r="W312" s="41"/>
      <c r="X312" s="41"/>
      <c r="Y312" s="41"/>
      <c r="Z312" s="41"/>
      <c r="AA312" s="41"/>
      <c r="AB312" s="41"/>
      <c r="AC312" s="41"/>
      <c r="AD312" s="41"/>
      <c r="AE312" s="41"/>
      <c r="AT312" s="19" t="s">
        <v>173</v>
      </c>
      <c r="AU312" s="19" t="s">
        <v>86</v>
      </c>
    </row>
    <row r="313" s="13" customFormat="1">
      <c r="A313" s="13"/>
      <c r="B313" s="225"/>
      <c r="C313" s="226"/>
      <c r="D313" s="227" t="s">
        <v>179</v>
      </c>
      <c r="E313" s="228" t="s">
        <v>32</v>
      </c>
      <c r="F313" s="229" t="s">
        <v>1526</v>
      </c>
      <c r="G313" s="226"/>
      <c r="H313" s="230">
        <v>1</v>
      </c>
      <c r="I313" s="231"/>
      <c r="J313" s="226"/>
      <c r="K313" s="226"/>
      <c r="L313" s="232"/>
      <c r="M313" s="233"/>
      <c r="N313" s="234"/>
      <c r="O313" s="234"/>
      <c r="P313" s="234"/>
      <c r="Q313" s="234"/>
      <c r="R313" s="234"/>
      <c r="S313" s="234"/>
      <c r="T313" s="235"/>
      <c r="U313" s="13"/>
      <c r="V313" s="13"/>
      <c r="W313" s="13"/>
      <c r="X313" s="13"/>
      <c r="Y313" s="13"/>
      <c r="Z313" s="13"/>
      <c r="AA313" s="13"/>
      <c r="AB313" s="13"/>
      <c r="AC313" s="13"/>
      <c r="AD313" s="13"/>
      <c r="AE313" s="13"/>
      <c r="AT313" s="236" t="s">
        <v>179</v>
      </c>
      <c r="AU313" s="236" t="s">
        <v>86</v>
      </c>
      <c r="AV313" s="13" t="s">
        <v>86</v>
      </c>
      <c r="AW313" s="13" t="s">
        <v>38</v>
      </c>
      <c r="AX313" s="13" t="s">
        <v>76</v>
      </c>
      <c r="AY313" s="236" t="s">
        <v>164</v>
      </c>
    </row>
    <row r="314" s="14" customFormat="1">
      <c r="A314" s="14"/>
      <c r="B314" s="237"/>
      <c r="C314" s="238"/>
      <c r="D314" s="227" t="s">
        <v>179</v>
      </c>
      <c r="E314" s="239" t="s">
        <v>32</v>
      </c>
      <c r="F314" s="240" t="s">
        <v>181</v>
      </c>
      <c r="G314" s="238"/>
      <c r="H314" s="241">
        <v>1</v>
      </c>
      <c r="I314" s="242"/>
      <c r="J314" s="238"/>
      <c r="K314" s="238"/>
      <c r="L314" s="243"/>
      <c r="M314" s="244"/>
      <c r="N314" s="245"/>
      <c r="O314" s="245"/>
      <c r="P314" s="245"/>
      <c r="Q314" s="245"/>
      <c r="R314" s="245"/>
      <c r="S314" s="245"/>
      <c r="T314" s="246"/>
      <c r="U314" s="14"/>
      <c r="V314" s="14"/>
      <c r="W314" s="14"/>
      <c r="X314" s="14"/>
      <c r="Y314" s="14"/>
      <c r="Z314" s="14"/>
      <c r="AA314" s="14"/>
      <c r="AB314" s="14"/>
      <c r="AC314" s="14"/>
      <c r="AD314" s="14"/>
      <c r="AE314" s="14"/>
      <c r="AT314" s="247" t="s">
        <v>179</v>
      </c>
      <c r="AU314" s="247" t="s">
        <v>86</v>
      </c>
      <c r="AV314" s="14" t="s">
        <v>171</v>
      </c>
      <c r="AW314" s="14" t="s">
        <v>38</v>
      </c>
      <c r="AX314" s="14" t="s">
        <v>84</v>
      </c>
      <c r="AY314" s="247" t="s">
        <v>164</v>
      </c>
    </row>
    <row r="315" s="12" customFormat="1" ht="25.92" customHeight="1">
      <c r="A315" s="12"/>
      <c r="B315" s="191"/>
      <c r="C315" s="192"/>
      <c r="D315" s="193" t="s">
        <v>75</v>
      </c>
      <c r="E315" s="194" t="s">
        <v>1527</v>
      </c>
      <c r="F315" s="194" t="s">
        <v>1528</v>
      </c>
      <c r="G315" s="192"/>
      <c r="H315" s="192"/>
      <c r="I315" s="195"/>
      <c r="J315" s="196">
        <f>BK315</f>
        <v>0</v>
      </c>
      <c r="K315" s="192"/>
      <c r="L315" s="197"/>
      <c r="M315" s="198"/>
      <c r="N315" s="199"/>
      <c r="O315" s="199"/>
      <c r="P315" s="200">
        <f>P316</f>
        <v>0</v>
      </c>
      <c r="Q315" s="199"/>
      <c r="R315" s="200">
        <f>R316</f>
        <v>0.00036600000000000006</v>
      </c>
      <c r="S315" s="199"/>
      <c r="T315" s="201">
        <f>T316</f>
        <v>0</v>
      </c>
      <c r="U315" s="12"/>
      <c r="V315" s="12"/>
      <c r="W315" s="12"/>
      <c r="X315" s="12"/>
      <c r="Y315" s="12"/>
      <c r="Z315" s="12"/>
      <c r="AA315" s="12"/>
      <c r="AB315" s="12"/>
      <c r="AC315" s="12"/>
      <c r="AD315" s="12"/>
      <c r="AE315" s="12"/>
      <c r="AR315" s="202" t="s">
        <v>195</v>
      </c>
      <c r="AT315" s="203" t="s">
        <v>75</v>
      </c>
      <c r="AU315" s="203" t="s">
        <v>76</v>
      </c>
      <c r="AY315" s="202" t="s">
        <v>164</v>
      </c>
      <c r="BK315" s="204">
        <f>BK316</f>
        <v>0</v>
      </c>
    </row>
    <row r="316" s="12" customFormat="1" ht="22.8" customHeight="1">
      <c r="A316" s="12"/>
      <c r="B316" s="191"/>
      <c r="C316" s="192"/>
      <c r="D316" s="193" t="s">
        <v>75</v>
      </c>
      <c r="E316" s="205" t="s">
        <v>1529</v>
      </c>
      <c r="F316" s="205" t="s">
        <v>1530</v>
      </c>
      <c r="G316" s="192"/>
      <c r="H316" s="192"/>
      <c r="I316" s="195"/>
      <c r="J316" s="206">
        <f>BK316</f>
        <v>0</v>
      </c>
      <c r="K316" s="192"/>
      <c r="L316" s="197"/>
      <c r="M316" s="198"/>
      <c r="N316" s="199"/>
      <c r="O316" s="199"/>
      <c r="P316" s="200">
        <f>SUM(P317:P372)</f>
        <v>0</v>
      </c>
      <c r="Q316" s="199"/>
      <c r="R316" s="200">
        <f>SUM(R317:R372)</f>
        <v>0.00036600000000000006</v>
      </c>
      <c r="S316" s="199"/>
      <c r="T316" s="201">
        <f>SUM(T317:T372)</f>
        <v>0</v>
      </c>
      <c r="U316" s="12"/>
      <c r="V316" s="12"/>
      <c r="W316" s="12"/>
      <c r="X316" s="12"/>
      <c r="Y316" s="12"/>
      <c r="Z316" s="12"/>
      <c r="AA316" s="12"/>
      <c r="AB316" s="12"/>
      <c r="AC316" s="12"/>
      <c r="AD316" s="12"/>
      <c r="AE316" s="12"/>
      <c r="AR316" s="202" t="s">
        <v>195</v>
      </c>
      <c r="AT316" s="203" t="s">
        <v>75</v>
      </c>
      <c r="AU316" s="203" t="s">
        <v>84</v>
      </c>
      <c r="AY316" s="202" t="s">
        <v>164</v>
      </c>
      <c r="BK316" s="204">
        <f>SUM(BK317:BK372)</f>
        <v>0</v>
      </c>
    </row>
    <row r="317" s="2" customFormat="1" ht="26.4" customHeight="1">
      <c r="A317" s="41"/>
      <c r="B317" s="42"/>
      <c r="C317" s="207" t="s">
        <v>498</v>
      </c>
      <c r="D317" s="207" t="s">
        <v>166</v>
      </c>
      <c r="E317" s="208" t="s">
        <v>1531</v>
      </c>
      <c r="F317" s="209" t="s">
        <v>1532</v>
      </c>
      <c r="G317" s="210" t="s">
        <v>345</v>
      </c>
      <c r="H317" s="211">
        <v>110.90000000000001</v>
      </c>
      <c r="I317" s="212"/>
      <c r="J317" s="213">
        <f>ROUND(I317*H317,2)</f>
        <v>0</v>
      </c>
      <c r="K317" s="209" t="s">
        <v>170</v>
      </c>
      <c r="L317" s="47"/>
      <c r="M317" s="214" t="s">
        <v>32</v>
      </c>
      <c r="N317" s="215" t="s">
        <v>47</v>
      </c>
      <c r="O317" s="87"/>
      <c r="P317" s="216">
        <f>O317*H317</f>
        <v>0</v>
      </c>
      <c r="Q317" s="216">
        <v>0</v>
      </c>
      <c r="R317" s="216">
        <f>Q317*H317</f>
        <v>0</v>
      </c>
      <c r="S317" s="216">
        <v>0</v>
      </c>
      <c r="T317" s="217">
        <f>S317*H317</f>
        <v>0</v>
      </c>
      <c r="U317" s="41"/>
      <c r="V317" s="41"/>
      <c r="W317" s="41"/>
      <c r="X317" s="41"/>
      <c r="Y317" s="41"/>
      <c r="Z317" s="41"/>
      <c r="AA317" s="41"/>
      <c r="AB317" s="41"/>
      <c r="AC317" s="41"/>
      <c r="AD317" s="41"/>
      <c r="AE317" s="41"/>
      <c r="AR317" s="218" t="s">
        <v>171</v>
      </c>
      <c r="AT317" s="218" t="s">
        <v>166</v>
      </c>
      <c r="AU317" s="218" t="s">
        <v>86</v>
      </c>
      <c r="AY317" s="19" t="s">
        <v>164</v>
      </c>
      <c r="BE317" s="219">
        <f>IF(N317="základní",J317,0)</f>
        <v>0</v>
      </c>
      <c r="BF317" s="219">
        <f>IF(N317="snížená",J317,0)</f>
        <v>0</v>
      </c>
      <c r="BG317" s="219">
        <f>IF(N317="zákl. přenesená",J317,0)</f>
        <v>0</v>
      </c>
      <c r="BH317" s="219">
        <f>IF(N317="sníž. přenesená",J317,0)</f>
        <v>0</v>
      </c>
      <c r="BI317" s="219">
        <f>IF(N317="nulová",J317,0)</f>
        <v>0</v>
      </c>
      <c r="BJ317" s="19" t="s">
        <v>84</v>
      </c>
      <c r="BK317" s="219">
        <f>ROUND(I317*H317,2)</f>
        <v>0</v>
      </c>
      <c r="BL317" s="19" t="s">
        <v>171</v>
      </c>
      <c r="BM317" s="218" t="s">
        <v>802</v>
      </c>
    </row>
    <row r="318" s="2" customFormat="1">
      <c r="A318" s="41"/>
      <c r="B318" s="42"/>
      <c r="C318" s="43"/>
      <c r="D318" s="220" t="s">
        <v>173</v>
      </c>
      <c r="E318" s="43"/>
      <c r="F318" s="221" t="s">
        <v>1533</v>
      </c>
      <c r="G318" s="43"/>
      <c r="H318" s="43"/>
      <c r="I318" s="222"/>
      <c r="J318" s="43"/>
      <c r="K318" s="43"/>
      <c r="L318" s="47"/>
      <c r="M318" s="223"/>
      <c r="N318" s="224"/>
      <c r="O318" s="87"/>
      <c r="P318" s="87"/>
      <c r="Q318" s="87"/>
      <c r="R318" s="87"/>
      <c r="S318" s="87"/>
      <c r="T318" s="88"/>
      <c r="U318" s="41"/>
      <c r="V318" s="41"/>
      <c r="W318" s="41"/>
      <c r="X318" s="41"/>
      <c r="Y318" s="41"/>
      <c r="Z318" s="41"/>
      <c r="AA318" s="41"/>
      <c r="AB318" s="41"/>
      <c r="AC318" s="41"/>
      <c r="AD318" s="41"/>
      <c r="AE318" s="41"/>
      <c r="AT318" s="19" t="s">
        <v>173</v>
      </c>
      <c r="AU318" s="19" t="s">
        <v>86</v>
      </c>
    </row>
    <row r="319" s="13" customFormat="1">
      <c r="A319" s="13"/>
      <c r="B319" s="225"/>
      <c r="C319" s="226"/>
      <c r="D319" s="227" t="s">
        <v>179</v>
      </c>
      <c r="E319" s="228" t="s">
        <v>32</v>
      </c>
      <c r="F319" s="229" t="s">
        <v>1480</v>
      </c>
      <c r="G319" s="226"/>
      <c r="H319" s="230">
        <v>43</v>
      </c>
      <c r="I319" s="231"/>
      <c r="J319" s="226"/>
      <c r="K319" s="226"/>
      <c r="L319" s="232"/>
      <c r="M319" s="233"/>
      <c r="N319" s="234"/>
      <c r="O319" s="234"/>
      <c r="P319" s="234"/>
      <c r="Q319" s="234"/>
      <c r="R319" s="234"/>
      <c r="S319" s="234"/>
      <c r="T319" s="235"/>
      <c r="U319" s="13"/>
      <c r="V319" s="13"/>
      <c r="W319" s="13"/>
      <c r="X319" s="13"/>
      <c r="Y319" s="13"/>
      <c r="Z319" s="13"/>
      <c r="AA319" s="13"/>
      <c r="AB319" s="13"/>
      <c r="AC319" s="13"/>
      <c r="AD319" s="13"/>
      <c r="AE319" s="13"/>
      <c r="AT319" s="236" t="s">
        <v>179</v>
      </c>
      <c r="AU319" s="236" t="s">
        <v>86</v>
      </c>
      <c r="AV319" s="13" t="s">
        <v>86</v>
      </c>
      <c r="AW319" s="13" t="s">
        <v>38</v>
      </c>
      <c r="AX319" s="13" t="s">
        <v>76</v>
      </c>
      <c r="AY319" s="236" t="s">
        <v>164</v>
      </c>
    </row>
    <row r="320" s="13" customFormat="1">
      <c r="A320" s="13"/>
      <c r="B320" s="225"/>
      <c r="C320" s="226"/>
      <c r="D320" s="227" t="s">
        <v>179</v>
      </c>
      <c r="E320" s="228" t="s">
        <v>32</v>
      </c>
      <c r="F320" s="229" t="s">
        <v>1431</v>
      </c>
      <c r="G320" s="226"/>
      <c r="H320" s="230">
        <v>5</v>
      </c>
      <c r="I320" s="231"/>
      <c r="J320" s="226"/>
      <c r="K320" s="226"/>
      <c r="L320" s="232"/>
      <c r="M320" s="233"/>
      <c r="N320" s="234"/>
      <c r="O320" s="234"/>
      <c r="P320" s="234"/>
      <c r="Q320" s="234"/>
      <c r="R320" s="234"/>
      <c r="S320" s="234"/>
      <c r="T320" s="235"/>
      <c r="U320" s="13"/>
      <c r="V320" s="13"/>
      <c r="W320" s="13"/>
      <c r="X320" s="13"/>
      <c r="Y320" s="13"/>
      <c r="Z320" s="13"/>
      <c r="AA320" s="13"/>
      <c r="AB320" s="13"/>
      <c r="AC320" s="13"/>
      <c r="AD320" s="13"/>
      <c r="AE320" s="13"/>
      <c r="AT320" s="236" t="s">
        <v>179</v>
      </c>
      <c r="AU320" s="236" t="s">
        <v>86</v>
      </c>
      <c r="AV320" s="13" t="s">
        <v>86</v>
      </c>
      <c r="AW320" s="13" t="s">
        <v>38</v>
      </c>
      <c r="AX320" s="13" t="s">
        <v>76</v>
      </c>
      <c r="AY320" s="236" t="s">
        <v>164</v>
      </c>
    </row>
    <row r="321" s="13" customFormat="1">
      <c r="A321" s="13"/>
      <c r="B321" s="225"/>
      <c r="C321" s="226"/>
      <c r="D321" s="227" t="s">
        <v>179</v>
      </c>
      <c r="E321" s="228" t="s">
        <v>32</v>
      </c>
      <c r="F321" s="229" t="s">
        <v>1435</v>
      </c>
      <c r="G321" s="226"/>
      <c r="H321" s="230">
        <v>17.899999999999999</v>
      </c>
      <c r="I321" s="231"/>
      <c r="J321" s="226"/>
      <c r="K321" s="226"/>
      <c r="L321" s="232"/>
      <c r="M321" s="233"/>
      <c r="N321" s="234"/>
      <c r="O321" s="234"/>
      <c r="P321" s="234"/>
      <c r="Q321" s="234"/>
      <c r="R321" s="234"/>
      <c r="S321" s="234"/>
      <c r="T321" s="235"/>
      <c r="U321" s="13"/>
      <c r="V321" s="13"/>
      <c r="W321" s="13"/>
      <c r="X321" s="13"/>
      <c r="Y321" s="13"/>
      <c r="Z321" s="13"/>
      <c r="AA321" s="13"/>
      <c r="AB321" s="13"/>
      <c r="AC321" s="13"/>
      <c r="AD321" s="13"/>
      <c r="AE321" s="13"/>
      <c r="AT321" s="236" t="s">
        <v>179</v>
      </c>
      <c r="AU321" s="236" t="s">
        <v>86</v>
      </c>
      <c r="AV321" s="13" t="s">
        <v>86</v>
      </c>
      <c r="AW321" s="13" t="s">
        <v>38</v>
      </c>
      <c r="AX321" s="13" t="s">
        <v>76</v>
      </c>
      <c r="AY321" s="236" t="s">
        <v>164</v>
      </c>
    </row>
    <row r="322" s="13" customFormat="1">
      <c r="A322" s="13"/>
      <c r="B322" s="225"/>
      <c r="C322" s="226"/>
      <c r="D322" s="227" t="s">
        <v>179</v>
      </c>
      <c r="E322" s="228" t="s">
        <v>32</v>
      </c>
      <c r="F322" s="229" t="s">
        <v>1534</v>
      </c>
      <c r="G322" s="226"/>
      <c r="H322" s="230">
        <v>45</v>
      </c>
      <c r="I322" s="231"/>
      <c r="J322" s="226"/>
      <c r="K322" s="226"/>
      <c r="L322" s="232"/>
      <c r="M322" s="233"/>
      <c r="N322" s="234"/>
      <c r="O322" s="234"/>
      <c r="P322" s="234"/>
      <c r="Q322" s="234"/>
      <c r="R322" s="234"/>
      <c r="S322" s="234"/>
      <c r="T322" s="235"/>
      <c r="U322" s="13"/>
      <c r="V322" s="13"/>
      <c r="W322" s="13"/>
      <c r="X322" s="13"/>
      <c r="Y322" s="13"/>
      <c r="Z322" s="13"/>
      <c r="AA322" s="13"/>
      <c r="AB322" s="13"/>
      <c r="AC322" s="13"/>
      <c r="AD322" s="13"/>
      <c r="AE322" s="13"/>
      <c r="AT322" s="236" t="s">
        <v>179</v>
      </c>
      <c r="AU322" s="236" t="s">
        <v>86</v>
      </c>
      <c r="AV322" s="13" t="s">
        <v>86</v>
      </c>
      <c r="AW322" s="13" t="s">
        <v>38</v>
      </c>
      <c r="AX322" s="13" t="s">
        <v>76</v>
      </c>
      <c r="AY322" s="236" t="s">
        <v>164</v>
      </c>
    </row>
    <row r="323" s="14" customFormat="1">
      <c r="A323" s="14"/>
      <c r="B323" s="237"/>
      <c r="C323" s="238"/>
      <c r="D323" s="227" t="s">
        <v>179</v>
      </c>
      <c r="E323" s="239" t="s">
        <v>32</v>
      </c>
      <c r="F323" s="240" t="s">
        <v>181</v>
      </c>
      <c r="G323" s="238"/>
      <c r="H323" s="241">
        <v>110.90000000000001</v>
      </c>
      <c r="I323" s="242"/>
      <c r="J323" s="238"/>
      <c r="K323" s="238"/>
      <c r="L323" s="243"/>
      <c r="M323" s="244"/>
      <c r="N323" s="245"/>
      <c r="O323" s="245"/>
      <c r="P323" s="245"/>
      <c r="Q323" s="245"/>
      <c r="R323" s="245"/>
      <c r="S323" s="245"/>
      <c r="T323" s="246"/>
      <c r="U323" s="14"/>
      <c r="V323" s="14"/>
      <c r="W323" s="14"/>
      <c r="X323" s="14"/>
      <c r="Y323" s="14"/>
      <c r="Z323" s="14"/>
      <c r="AA323" s="14"/>
      <c r="AB323" s="14"/>
      <c r="AC323" s="14"/>
      <c r="AD323" s="14"/>
      <c r="AE323" s="14"/>
      <c r="AT323" s="247" t="s">
        <v>179</v>
      </c>
      <c r="AU323" s="247" t="s">
        <v>86</v>
      </c>
      <c r="AV323" s="14" t="s">
        <v>171</v>
      </c>
      <c r="AW323" s="14" t="s">
        <v>38</v>
      </c>
      <c r="AX323" s="14" t="s">
        <v>84</v>
      </c>
      <c r="AY323" s="247" t="s">
        <v>164</v>
      </c>
    </row>
    <row r="324" s="2" customFormat="1" ht="36" customHeight="1">
      <c r="A324" s="41"/>
      <c r="B324" s="42"/>
      <c r="C324" s="207" t="s">
        <v>507</v>
      </c>
      <c r="D324" s="207" t="s">
        <v>166</v>
      </c>
      <c r="E324" s="208" t="s">
        <v>1535</v>
      </c>
      <c r="F324" s="209" t="s">
        <v>1536</v>
      </c>
      <c r="G324" s="210" t="s">
        <v>345</v>
      </c>
      <c r="H324" s="211">
        <v>36.600000000000001</v>
      </c>
      <c r="I324" s="212"/>
      <c r="J324" s="213">
        <f>ROUND(I324*H324,2)</f>
        <v>0</v>
      </c>
      <c r="K324" s="209" t="s">
        <v>170</v>
      </c>
      <c r="L324" s="47"/>
      <c r="M324" s="214" t="s">
        <v>32</v>
      </c>
      <c r="N324" s="215" t="s">
        <v>47</v>
      </c>
      <c r="O324" s="87"/>
      <c r="P324" s="216">
        <f>O324*H324</f>
        <v>0</v>
      </c>
      <c r="Q324" s="216">
        <v>1.0000000000000001E-05</v>
      </c>
      <c r="R324" s="216">
        <f>Q324*H324</f>
        <v>0.00036600000000000006</v>
      </c>
      <c r="S324" s="216">
        <v>0</v>
      </c>
      <c r="T324" s="217">
        <f>S324*H324</f>
        <v>0</v>
      </c>
      <c r="U324" s="41"/>
      <c r="V324" s="41"/>
      <c r="W324" s="41"/>
      <c r="X324" s="41"/>
      <c r="Y324" s="41"/>
      <c r="Z324" s="41"/>
      <c r="AA324" s="41"/>
      <c r="AB324" s="41"/>
      <c r="AC324" s="41"/>
      <c r="AD324" s="41"/>
      <c r="AE324" s="41"/>
      <c r="AR324" s="218" t="s">
        <v>171</v>
      </c>
      <c r="AT324" s="218" t="s">
        <v>166</v>
      </c>
      <c r="AU324" s="218" t="s">
        <v>86</v>
      </c>
      <c r="AY324" s="19" t="s">
        <v>164</v>
      </c>
      <c r="BE324" s="219">
        <f>IF(N324="základní",J324,0)</f>
        <v>0</v>
      </c>
      <c r="BF324" s="219">
        <f>IF(N324="snížená",J324,0)</f>
        <v>0</v>
      </c>
      <c r="BG324" s="219">
        <f>IF(N324="zákl. přenesená",J324,0)</f>
        <v>0</v>
      </c>
      <c r="BH324" s="219">
        <f>IF(N324="sníž. přenesená",J324,0)</f>
        <v>0</v>
      </c>
      <c r="BI324" s="219">
        <f>IF(N324="nulová",J324,0)</f>
        <v>0</v>
      </c>
      <c r="BJ324" s="19" t="s">
        <v>84</v>
      </c>
      <c r="BK324" s="219">
        <f>ROUND(I324*H324,2)</f>
        <v>0</v>
      </c>
      <c r="BL324" s="19" t="s">
        <v>171</v>
      </c>
      <c r="BM324" s="218" t="s">
        <v>816</v>
      </c>
    </row>
    <row r="325" s="2" customFormat="1">
      <c r="A325" s="41"/>
      <c r="B325" s="42"/>
      <c r="C325" s="43"/>
      <c r="D325" s="220" t="s">
        <v>173</v>
      </c>
      <c r="E325" s="43"/>
      <c r="F325" s="221" t="s">
        <v>1537</v>
      </c>
      <c r="G325" s="43"/>
      <c r="H325" s="43"/>
      <c r="I325" s="222"/>
      <c r="J325" s="43"/>
      <c r="K325" s="43"/>
      <c r="L325" s="47"/>
      <c r="M325" s="223"/>
      <c r="N325" s="224"/>
      <c r="O325" s="87"/>
      <c r="P325" s="87"/>
      <c r="Q325" s="87"/>
      <c r="R325" s="87"/>
      <c r="S325" s="87"/>
      <c r="T325" s="88"/>
      <c r="U325" s="41"/>
      <c r="V325" s="41"/>
      <c r="W325" s="41"/>
      <c r="X325" s="41"/>
      <c r="Y325" s="41"/>
      <c r="Z325" s="41"/>
      <c r="AA325" s="41"/>
      <c r="AB325" s="41"/>
      <c r="AC325" s="41"/>
      <c r="AD325" s="41"/>
      <c r="AE325" s="41"/>
      <c r="AT325" s="19" t="s">
        <v>173</v>
      </c>
      <c r="AU325" s="19" t="s">
        <v>86</v>
      </c>
    </row>
    <row r="326" s="13" customFormat="1">
      <c r="A326" s="13"/>
      <c r="B326" s="225"/>
      <c r="C326" s="226"/>
      <c r="D326" s="227" t="s">
        <v>179</v>
      </c>
      <c r="E326" s="228" t="s">
        <v>32</v>
      </c>
      <c r="F326" s="229" t="s">
        <v>1472</v>
      </c>
      <c r="G326" s="226"/>
      <c r="H326" s="230">
        <v>36.600000000000001</v>
      </c>
      <c r="I326" s="231"/>
      <c r="J326" s="226"/>
      <c r="K326" s="226"/>
      <c r="L326" s="232"/>
      <c r="M326" s="233"/>
      <c r="N326" s="234"/>
      <c r="O326" s="234"/>
      <c r="P326" s="234"/>
      <c r="Q326" s="234"/>
      <c r="R326" s="234"/>
      <c r="S326" s="234"/>
      <c r="T326" s="235"/>
      <c r="U326" s="13"/>
      <c r="V326" s="13"/>
      <c r="W326" s="13"/>
      <c r="X326" s="13"/>
      <c r="Y326" s="13"/>
      <c r="Z326" s="13"/>
      <c r="AA326" s="13"/>
      <c r="AB326" s="13"/>
      <c r="AC326" s="13"/>
      <c r="AD326" s="13"/>
      <c r="AE326" s="13"/>
      <c r="AT326" s="236" t="s">
        <v>179</v>
      </c>
      <c r="AU326" s="236" t="s">
        <v>86</v>
      </c>
      <c r="AV326" s="13" t="s">
        <v>86</v>
      </c>
      <c r="AW326" s="13" t="s">
        <v>38</v>
      </c>
      <c r="AX326" s="13" t="s">
        <v>76</v>
      </c>
      <c r="AY326" s="236" t="s">
        <v>164</v>
      </c>
    </row>
    <row r="327" s="14" customFormat="1">
      <c r="A327" s="14"/>
      <c r="B327" s="237"/>
      <c r="C327" s="238"/>
      <c r="D327" s="227" t="s">
        <v>179</v>
      </c>
      <c r="E327" s="239" t="s">
        <v>32</v>
      </c>
      <c r="F327" s="240" t="s">
        <v>181</v>
      </c>
      <c r="G327" s="238"/>
      <c r="H327" s="241">
        <v>36.600000000000001</v>
      </c>
      <c r="I327" s="242"/>
      <c r="J327" s="238"/>
      <c r="K327" s="238"/>
      <c r="L327" s="243"/>
      <c r="M327" s="244"/>
      <c r="N327" s="245"/>
      <c r="O327" s="245"/>
      <c r="P327" s="245"/>
      <c r="Q327" s="245"/>
      <c r="R327" s="245"/>
      <c r="S327" s="245"/>
      <c r="T327" s="246"/>
      <c r="U327" s="14"/>
      <c r="V327" s="14"/>
      <c r="W327" s="14"/>
      <c r="X327" s="14"/>
      <c r="Y327" s="14"/>
      <c r="Z327" s="14"/>
      <c r="AA327" s="14"/>
      <c r="AB327" s="14"/>
      <c r="AC327" s="14"/>
      <c r="AD327" s="14"/>
      <c r="AE327" s="14"/>
      <c r="AT327" s="247" t="s">
        <v>179</v>
      </c>
      <c r="AU327" s="247" t="s">
        <v>86</v>
      </c>
      <c r="AV327" s="14" t="s">
        <v>171</v>
      </c>
      <c r="AW327" s="14" t="s">
        <v>38</v>
      </c>
      <c r="AX327" s="14" t="s">
        <v>84</v>
      </c>
      <c r="AY327" s="247" t="s">
        <v>164</v>
      </c>
    </row>
    <row r="328" s="2" customFormat="1" ht="16.5" customHeight="1">
      <c r="A328" s="41"/>
      <c r="B328" s="42"/>
      <c r="C328" s="207" t="s">
        <v>513</v>
      </c>
      <c r="D328" s="207" t="s">
        <v>166</v>
      </c>
      <c r="E328" s="208" t="s">
        <v>1538</v>
      </c>
      <c r="F328" s="209" t="s">
        <v>1539</v>
      </c>
      <c r="G328" s="210" t="s">
        <v>345</v>
      </c>
      <c r="H328" s="211">
        <v>36.600000000000001</v>
      </c>
      <c r="I328" s="212"/>
      <c r="J328" s="213">
        <f>ROUND(I328*H328,2)</f>
        <v>0</v>
      </c>
      <c r="K328" s="209" t="s">
        <v>170</v>
      </c>
      <c r="L328" s="47"/>
      <c r="M328" s="214" t="s">
        <v>32</v>
      </c>
      <c r="N328" s="215" t="s">
        <v>47</v>
      </c>
      <c r="O328" s="87"/>
      <c r="P328" s="216">
        <f>O328*H328</f>
        <v>0</v>
      </c>
      <c r="Q328" s="216">
        <v>0</v>
      </c>
      <c r="R328" s="216">
        <f>Q328*H328</f>
        <v>0</v>
      </c>
      <c r="S328" s="216">
        <v>0</v>
      </c>
      <c r="T328" s="217">
        <f>S328*H328</f>
        <v>0</v>
      </c>
      <c r="U328" s="41"/>
      <c r="V328" s="41"/>
      <c r="W328" s="41"/>
      <c r="X328" s="41"/>
      <c r="Y328" s="41"/>
      <c r="Z328" s="41"/>
      <c r="AA328" s="41"/>
      <c r="AB328" s="41"/>
      <c r="AC328" s="41"/>
      <c r="AD328" s="41"/>
      <c r="AE328" s="41"/>
      <c r="AR328" s="218" t="s">
        <v>171</v>
      </c>
      <c r="AT328" s="218" t="s">
        <v>166</v>
      </c>
      <c r="AU328" s="218" t="s">
        <v>86</v>
      </c>
      <c r="AY328" s="19" t="s">
        <v>164</v>
      </c>
      <c r="BE328" s="219">
        <f>IF(N328="základní",J328,0)</f>
        <v>0</v>
      </c>
      <c r="BF328" s="219">
        <f>IF(N328="snížená",J328,0)</f>
        <v>0</v>
      </c>
      <c r="BG328" s="219">
        <f>IF(N328="zákl. přenesená",J328,0)</f>
        <v>0</v>
      </c>
      <c r="BH328" s="219">
        <f>IF(N328="sníž. přenesená",J328,0)</f>
        <v>0</v>
      </c>
      <c r="BI328" s="219">
        <f>IF(N328="nulová",J328,0)</f>
        <v>0</v>
      </c>
      <c r="BJ328" s="19" t="s">
        <v>84</v>
      </c>
      <c r="BK328" s="219">
        <f>ROUND(I328*H328,2)</f>
        <v>0</v>
      </c>
      <c r="BL328" s="19" t="s">
        <v>171</v>
      </c>
      <c r="BM328" s="218" t="s">
        <v>828</v>
      </c>
    </row>
    <row r="329" s="2" customFormat="1">
      <c r="A329" s="41"/>
      <c r="B329" s="42"/>
      <c r="C329" s="43"/>
      <c r="D329" s="220" t="s">
        <v>173</v>
      </c>
      <c r="E329" s="43"/>
      <c r="F329" s="221" t="s">
        <v>1540</v>
      </c>
      <c r="G329" s="43"/>
      <c r="H329" s="43"/>
      <c r="I329" s="222"/>
      <c r="J329" s="43"/>
      <c r="K329" s="43"/>
      <c r="L329" s="47"/>
      <c r="M329" s="223"/>
      <c r="N329" s="224"/>
      <c r="O329" s="87"/>
      <c r="P329" s="87"/>
      <c r="Q329" s="87"/>
      <c r="R329" s="87"/>
      <c r="S329" s="87"/>
      <c r="T329" s="88"/>
      <c r="U329" s="41"/>
      <c r="V329" s="41"/>
      <c r="W329" s="41"/>
      <c r="X329" s="41"/>
      <c r="Y329" s="41"/>
      <c r="Z329" s="41"/>
      <c r="AA329" s="41"/>
      <c r="AB329" s="41"/>
      <c r="AC329" s="41"/>
      <c r="AD329" s="41"/>
      <c r="AE329" s="41"/>
      <c r="AT329" s="19" t="s">
        <v>173</v>
      </c>
      <c r="AU329" s="19" t="s">
        <v>86</v>
      </c>
    </row>
    <row r="330" s="13" customFormat="1">
      <c r="A330" s="13"/>
      <c r="B330" s="225"/>
      <c r="C330" s="226"/>
      <c r="D330" s="227" t="s">
        <v>179</v>
      </c>
      <c r="E330" s="228" t="s">
        <v>32</v>
      </c>
      <c r="F330" s="229" t="s">
        <v>1472</v>
      </c>
      <c r="G330" s="226"/>
      <c r="H330" s="230">
        <v>36.600000000000001</v>
      </c>
      <c r="I330" s="231"/>
      <c r="J330" s="226"/>
      <c r="K330" s="226"/>
      <c r="L330" s="232"/>
      <c r="M330" s="233"/>
      <c r="N330" s="234"/>
      <c r="O330" s="234"/>
      <c r="P330" s="234"/>
      <c r="Q330" s="234"/>
      <c r="R330" s="234"/>
      <c r="S330" s="234"/>
      <c r="T330" s="235"/>
      <c r="U330" s="13"/>
      <c r="V330" s="13"/>
      <c r="W330" s="13"/>
      <c r="X330" s="13"/>
      <c r="Y330" s="13"/>
      <c r="Z330" s="13"/>
      <c r="AA330" s="13"/>
      <c r="AB330" s="13"/>
      <c r="AC330" s="13"/>
      <c r="AD330" s="13"/>
      <c r="AE330" s="13"/>
      <c r="AT330" s="236" t="s">
        <v>179</v>
      </c>
      <c r="AU330" s="236" t="s">
        <v>86</v>
      </c>
      <c r="AV330" s="13" t="s">
        <v>86</v>
      </c>
      <c r="AW330" s="13" t="s">
        <v>38</v>
      </c>
      <c r="AX330" s="13" t="s">
        <v>76</v>
      </c>
      <c r="AY330" s="236" t="s">
        <v>164</v>
      </c>
    </row>
    <row r="331" s="14" customFormat="1">
      <c r="A331" s="14"/>
      <c r="B331" s="237"/>
      <c r="C331" s="238"/>
      <c r="D331" s="227" t="s">
        <v>179</v>
      </c>
      <c r="E331" s="239" t="s">
        <v>32</v>
      </c>
      <c r="F331" s="240" t="s">
        <v>181</v>
      </c>
      <c r="G331" s="238"/>
      <c r="H331" s="241">
        <v>36.600000000000001</v>
      </c>
      <c r="I331" s="242"/>
      <c r="J331" s="238"/>
      <c r="K331" s="238"/>
      <c r="L331" s="243"/>
      <c r="M331" s="244"/>
      <c r="N331" s="245"/>
      <c r="O331" s="245"/>
      <c r="P331" s="245"/>
      <c r="Q331" s="245"/>
      <c r="R331" s="245"/>
      <c r="S331" s="245"/>
      <c r="T331" s="246"/>
      <c r="U331" s="14"/>
      <c r="V331" s="14"/>
      <c r="W331" s="14"/>
      <c r="X331" s="14"/>
      <c r="Y331" s="14"/>
      <c r="Z331" s="14"/>
      <c r="AA331" s="14"/>
      <c r="AB331" s="14"/>
      <c r="AC331" s="14"/>
      <c r="AD331" s="14"/>
      <c r="AE331" s="14"/>
      <c r="AT331" s="247" t="s">
        <v>179</v>
      </c>
      <c r="AU331" s="247" t="s">
        <v>86</v>
      </c>
      <c r="AV331" s="14" t="s">
        <v>171</v>
      </c>
      <c r="AW331" s="14" t="s">
        <v>38</v>
      </c>
      <c r="AX331" s="14" t="s">
        <v>84</v>
      </c>
      <c r="AY331" s="247" t="s">
        <v>164</v>
      </c>
    </row>
    <row r="332" s="2" customFormat="1" ht="16.5" customHeight="1">
      <c r="A332" s="41"/>
      <c r="B332" s="42"/>
      <c r="C332" s="207" t="s">
        <v>519</v>
      </c>
      <c r="D332" s="207" t="s">
        <v>166</v>
      </c>
      <c r="E332" s="208" t="s">
        <v>1541</v>
      </c>
      <c r="F332" s="209" t="s">
        <v>1542</v>
      </c>
      <c r="G332" s="210" t="s">
        <v>345</v>
      </c>
      <c r="H332" s="211">
        <v>102.5</v>
      </c>
      <c r="I332" s="212"/>
      <c r="J332" s="213">
        <f>ROUND(I332*H332,2)</f>
        <v>0</v>
      </c>
      <c r="K332" s="209" t="s">
        <v>32</v>
      </c>
      <c r="L332" s="47"/>
      <c r="M332" s="214" t="s">
        <v>32</v>
      </c>
      <c r="N332" s="215" t="s">
        <v>47</v>
      </c>
      <c r="O332" s="87"/>
      <c r="P332" s="216">
        <f>O332*H332</f>
        <v>0</v>
      </c>
      <c r="Q332" s="216">
        <v>0</v>
      </c>
      <c r="R332" s="216">
        <f>Q332*H332</f>
        <v>0</v>
      </c>
      <c r="S332" s="216">
        <v>0</v>
      </c>
      <c r="T332" s="217">
        <f>S332*H332</f>
        <v>0</v>
      </c>
      <c r="U332" s="41"/>
      <c r="V332" s="41"/>
      <c r="W332" s="41"/>
      <c r="X332" s="41"/>
      <c r="Y332" s="41"/>
      <c r="Z332" s="41"/>
      <c r="AA332" s="41"/>
      <c r="AB332" s="41"/>
      <c r="AC332" s="41"/>
      <c r="AD332" s="41"/>
      <c r="AE332" s="41"/>
      <c r="AR332" s="218" t="s">
        <v>171</v>
      </c>
      <c r="AT332" s="218" t="s">
        <v>166</v>
      </c>
      <c r="AU332" s="218" t="s">
        <v>86</v>
      </c>
      <c r="AY332" s="19" t="s">
        <v>164</v>
      </c>
      <c r="BE332" s="219">
        <f>IF(N332="základní",J332,0)</f>
        <v>0</v>
      </c>
      <c r="BF332" s="219">
        <f>IF(N332="snížená",J332,0)</f>
        <v>0</v>
      </c>
      <c r="BG332" s="219">
        <f>IF(N332="zákl. přenesená",J332,0)</f>
        <v>0</v>
      </c>
      <c r="BH332" s="219">
        <f>IF(N332="sníž. přenesená",J332,0)</f>
        <v>0</v>
      </c>
      <c r="BI332" s="219">
        <f>IF(N332="nulová",J332,0)</f>
        <v>0</v>
      </c>
      <c r="BJ332" s="19" t="s">
        <v>84</v>
      </c>
      <c r="BK332" s="219">
        <f>ROUND(I332*H332,2)</f>
        <v>0</v>
      </c>
      <c r="BL332" s="19" t="s">
        <v>171</v>
      </c>
      <c r="BM332" s="218" t="s">
        <v>839</v>
      </c>
    </row>
    <row r="333" s="2" customFormat="1">
      <c r="A333" s="41"/>
      <c r="B333" s="42"/>
      <c r="C333" s="43"/>
      <c r="D333" s="227" t="s">
        <v>592</v>
      </c>
      <c r="E333" s="43"/>
      <c r="F333" s="268" t="s">
        <v>1543</v>
      </c>
      <c r="G333" s="43"/>
      <c r="H333" s="43"/>
      <c r="I333" s="222"/>
      <c r="J333" s="43"/>
      <c r="K333" s="43"/>
      <c r="L333" s="47"/>
      <c r="M333" s="223"/>
      <c r="N333" s="224"/>
      <c r="O333" s="87"/>
      <c r="P333" s="87"/>
      <c r="Q333" s="87"/>
      <c r="R333" s="87"/>
      <c r="S333" s="87"/>
      <c r="T333" s="88"/>
      <c r="U333" s="41"/>
      <c r="V333" s="41"/>
      <c r="W333" s="41"/>
      <c r="X333" s="41"/>
      <c r="Y333" s="41"/>
      <c r="Z333" s="41"/>
      <c r="AA333" s="41"/>
      <c r="AB333" s="41"/>
      <c r="AC333" s="41"/>
      <c r="AD333" s="41"/>
      <c r="AE333" s="41"/>
      <c r="AT333" s="19" t="s">
        <v>592</v>
      </c>
      <c r="AU333" s="19" t="s">
        <v>86</v>
      </c>
    </row>
    <row r="334" s="13" customFormat="1">
      <c r="A334" s="13"/>
      <c r="B334" s="225"/>
      <c r="C334" s="226"/>
      <c r="D334" s="227" t="s">
        <v>179</v>
      </c>
      <c r="E334" s="228" t="s">
        <v>32</v>
      </c>
      <c r="F334" s="229" t="s">
        <v>1472</v>
      </c>
      <c r="G334" s="226"/>
      <c r="H334" s="230">
        <v>36.600000000000001</v>
      </c>
      <c r="I334" s="231"/>
      <c r="J334" s="226"/>
      <c r="K334" s="226"/>
      <c r="L334" s="232"/>
      <c r="M334" s="233"/>
      <c r="N334" s="234"/>
      <c r="O334" s="234"/>
      <c r="P334" s="234"/>
      <c r="Q334" s="234"/>
      <c r="R334" s="234"/>
      <c r="S334" s="234"/>
      <c r="T334" s="235"/>
      <c r="U334" s="13"/>
      <c r="V334" s="13"/>
      <c r="W334" s="13"/>
      <c r="X334" s="13"/>
      <c r="Y334" s="13"/>
      <c r="Z334" s="13"/>
      <c r="AA334" s="13"/>
      <c r="AB334" s="13"/>
      <c r="AC334" s="13"/>
      <c r="AD334" s="13"/>
      <c r="AE334" s="13"/>
      <c r="AT334" s="236" t="s">
        <v>179</v>
      </c>
      <c r="AU334" s="236" t="s">
        <v>86</v>
      </c>
      <c r="AV334" s="13" t="s">
        <v>86</v>
      </c>
      <c r="AW334" s="13" t="s">
        <v>38</v>
      </c>
      <c r="AX334" s="13" t="s">
        <v>76</v>
      </c>
      <c r="AY334" s="236" t="s">
        <v>164</v>
      </c>
    </row>
    <row r="335" s="13" customFormat="1">
      <c r="A335" s="13"/>
      <c r="B335" s="225"/>
      <c r="C335" s="226"/>
      <c r="D335" s="227" t="s">
        <v>179</v>
      </c>
      <c r="E335" s="228" t="s">
        <v>32</v>
      </c>
      <c r="F335" s="229" t="s">
        <v>1480</v>
      </c>
      <c r="G335" s="226"/>
      <c r="H335" s="230">
        <v>43</v>
      </c>
      <c r="I335" s="231"/>
      <c r="J335" s="226"/>
      <c r="K335" s="226"/>
      <c r="L335" s="232"/>
      <c r="M335" s="233"/>
      <c r="N335" s="234"/>
      <c r="O335" s="234"/>
      <c r="P335" s="234"/>
      <c r="Q335" s="234"/>
      <c r="R335" s="234"/>
      <c r="S335" s="234"/>
      <c r="T335" s="235"/>
      <c r="U335" s="13"/>
      <c r="V335" s="13"/>
      <c r="W335" s="13"/>
      <c r="X335" s="13"/>
      <c r="Y335" s="13"/>
      <c r="Z335" s="13"/>
      <c r="AA335" s="13"/>
      <c r="AB335" s="13"/>
      <c r="AC335" s="13"/>
      <c r="AD335" s="13"/>
      <c r="AE335" s="13"/>
      <c r="AT335" s="236" t="s">
        <v>179</v>
      </c>
      <c r="AU335" s="236" t="s">
        <v>86</v>
      </c>
      <c r="AV335" s="13" t="s">
        <v>86</v>
      </c>
      <c r="AW335" s="13" t="s">
        <v>38</v>
      </c>
      <c r="AX335" s="13" t="s">
        <v>76</v>
      </c>
      <c r="AY335" s="236" t="s">
        <v>164</v>
      </c>
    </row>
    <row r="336" s="13" customFormat="1">
      <c r="A336" s="13"/>
      <c r="B336" s="225"/>
      <c r="C336" s="226"/>
      <c r="D336" s="227" t="s">
        <v>179</v>
      </c>
      <c r="E336" s="228" t="s">
        <v>32</v>
      </c>
      <c r="F336" s="229" t="s">
        <v>1431</v>
      </c>
      <c r="G336" s="226"/>
      <c r="H336" s="230">
        <v>5</v>
      </c>
      <c r="I336" s="231"/>
      <c r="J336" s="226"/>
      <c r="K336" s="226"/>
      <c r="L336" s="232"/>
      <c r="M336" s="233"/>
      <c r="N336" s="234"/>
      <c r="O336" s="234"/>
      <c r="P336" s="234"/>
      <c r="Q336" s="234"/>
      <c r="R336" s="234"/>
      <c r="S336" s="234"/>
      <c r="T336" s="235"/>
      <c r="U336" s="13"/>
      <c r="V336" s="13"/>
      <c r="W336" s="13"/>
      <c r="X336" s="13"/>
      <c r="Y336" s="13"/>
      <c r="Z336" s="13"/>
      <c r="AA336" s="13"/>
      <c r="AB336" s="13"/>
      <c r="AC336" s="13"/>
      <c r="AD336" s="13"/>
      <c r="AE336" s="13"/>
      <c r="AT336" s="236" t="s">
        <v>179</v>
      </c>
      <c r="AU336" s="236" t="s">
        <v>86</v>
      </c>
      <c r="AV336" s="13" t="s">
        <v>86</v>
      </c>
      <c r="AW336" s="13" t="s">
        <v>38</v>
      </c>
      <c r="AX336" s="13" t="s">
        <v>76</v>
      </c>
      <c r="AY336" s="236" t="s">
        <v>164</v>
      </c>
    </row>
    <row r="337" s="13" customFormat="1">
      <c r="A337" s="13"/>
      <c r="B337" s="225"/>
      <c r="C337" s="226"/>
      <c r="D337" s="227" t="s">
        <v>179</v>
      </c>
      <c r="E337" s="228" t="s">
        <v>32</v>
      </c>
      <c r="F337" s="229" t="s">
        <v>1435</v>
      </c>
      <c r="G337" s="226"/>
      <c r="H337" s="230">
        <v>17.899999999999999</v>
      </c>
      <c r="I337" s="231"/>
      <c r="J337" s="226"/>
      <c r="K337" s="226"/>
      <c r="L337" s="232"/>
      <c r="M337" s="233"/>
      <c r="N337" s="234"/>
      <c r="O337" s="234"/>
      <c r="P337" s="234"/>
      <c r="Q337" s="234"/>
      <c r="R337" s="234"/>
      <c r="S337" s="234"/>
      <c r="T337" s="235"/>
      <c r="U337" s="13"/>
      <c r="V337" s="13"/>
      <c r="W337" s="13"/>
      <c r="X337" s="13"/>
      <c r="Y337" s="13"/>
      <c r="Z337" s="13"/>
      <c r="AA337" s="13"/>
      <c r="AB337" s="13"/>
      <c r="AC337" s="13"/>
      <c r="AD337" s="13"/>
      <c r="AE337" s="13"/>
      <c r="AT337" s="236" t="s">
        <v>179</v>
      </c>
      <c r="AU337" s="236" t="s">
        <v>86</v>
      </c>
      <c r="AV337" s="13" t="s">
        <v>86</v>
      </c>
      <c r="AW337" s="13" t="s">
        <v>38</v>
      </c>
      <c r="AX337" s="13" t="s">
        <v>76</v>
      </c>
      <c r="AY337" s="236" t="s">
        <v>164</v>
      </c>
    </row>
    <row r="338" s="14" customFormat="1">
      <c r="A338" s="14"/>
      <c r="B338" s="237"/>
      <c r="C338" s="238"/>
      <c r="D338" s="227" t="s">
        <v>179</v>
      </c>
      <c r="E338" s="239" t="s">
        <v>32</v>
      </c>
      <c r="F338" s="240" t="s">
        <v>181</v>
      </c>
      <c r="G338" s="238"/>
      <c r="H338" s="241">
        <v>102.5</v>
      </c>
      <c r="I338" s="242"/>
      <c r="J338" s="238"/>
      <c r="K338" s="238"/>
      <c r="L338" s="243"/>
      <c r="M338" s="244"/>
      <c r="N338" s="245"/>
      <c r="O338" s="245"/>
      <c r="P338" s="245"/>
      <c r="Q338" s="245"/>
      <c r="R338" s="245"/>
      <c r="S338" s="245"/>
      <c r="T338" s="246"/>
      <c r="U338" s="14"/>
      <c r="V338" s="14"/>
      <c r="W338" s="14"/>
      <c r="X338" s="14"/>
      <c r="Y338" s="14"/>
      <c r="Z338" s="14"/>
      <c r="AA338" s="14"/>
      <c r="AB338" s="14"/>
      <c r="AC338" s="14"/>
      <c r="AD338" s="14"/>
      <c r="AE338" s="14"/>
      <c r="AT338" s="247" t="s">
        <v>179</v>
      </c>
      <c r="AU338" s="247" t="s">
        <v>86</v>
      </c>
      <c r="AV338" s="14" t="s">
        <v>171</v>
      </c>
      <c r="AW338" s="14" t="s">
        <v>38</v>
      </c>
      <c r="AX338" s="14" t="s">
        <v>84</v>
      </c>
      <c r="AY338" s="247" t="s">
        <v>164</v>
      </c>
    </row>
    <row r="339" s="2" customFormat="1" ht="26.4" customHeight="1">
      <c r="A339" s="41"/>
      <c r="B339" s="42"/>
      <c r="C339" s="207" t="s">
        <v>523</v>
      </c>
      <c r="D339" s="207" t="s">
        <v>166</v>
      </c>
      <c r="E339" s="208" t="s">
        <v>1544</v>
      </c>
      <c r="F339" s="209" t="s">
        <v>1545</v>
      </c>
      <c r="G339" s="210" t="s">
        <v>345</v>
      </c>
      <c r="H339" s="211">
        <v>22.899999999999999</v>
      </c>
      <c r="I339" s="212"/>
      <c r="J339" s="213">
        <f>ROUND(I339*H339,2)</f>
        <v>0</v>
      </c>
      <c r="K339" s="209" t="s">
        <v>170</v>
      </c>
      <c r="L339" s="47"/>
      <c r="M339" s="214" t="s">
        <v>32</v>
      </c>
      <c r="N339" s="215" t="s">
        <v>47</v>
      </c>
      <c r="O339" s="87"/>
      <c r="P339" s="216">
        <f>O339*H339</f>
        <v>0</v>
      </c>
      <c r="Q339" s="216">
        <v>0</v>
      </c>
      <c r="R339" s="216">
        <f>Q339*H339</f>
        <v>0</v>
      </c>
      <c r="S339" s="216">
        <v>0</v>
      </c>
      <c r="T339" s="217">
        <f>S339*H339</f>
        <v>0</v>
      </c>
      <c r="U339" s="41"/>
      <c r="V339" s="41"/>
      <c r="W339" s="41"/>
      <c r="X339" s="41"/>
      <c r="Y339" s="41"/>
      <c r="Z339" s="41"/>
      <c r="AA339" s="41"/>
      <c r="AB339" s="41"/>
      <c r="AC339" s="41"/>
      <c r="AD339" s="41"/>
      <c r="AE339" s="41"/>
      <c r="AR339" s="218" t="s">
        <v>171</v>
      </c>
      <c r="AT339" s="218" t="s">
        <v>166</v>
      </c>
      <c r="AU339" s="218" t="s">
        <v>86</v>
      </c>
      <c r="AY339" s="19" t="s">
        <v>164</v>
      </c>
      <c r="BE339" s="219">
        <f>IF(N339="základní",J339,0)</f>
        <v>0</v>
      </c>
      <c r="BF339" s="219">
        <f>IF(N339="snížená",J339,0)</f>
        <v>0</v>
      </c>
      <c r="BG339" s="219">
        <f>IF(N339="zákl. přenesená",J339,0)</f>
        <v>0</v>
      </c>
      <c r="BH339" s="219">
        <f>IF(N339="sníž. přenesená",J339,0)</f>
        <v>0</v>
      </c>
      <c r="BI339" s="219">
        <f>IF(N339="nulová",J339,0)</f>
        <v>0</v>
      </c>
      <c r="BJ339" s="19" t="s">
        <v>84</v>
      </c>
      <c r="BK339" s="219">
        <f>ROUND(I339*H339,2)</f>
        <v>0</v>
      </c>
      <c r="BL339" s="19" t="s">
        <v>171</v>
      </c>
      <c r="BM339" s="218" t="s">
        <v>847</v>
      </c>
    </row>
    <row r="340" s="2" customFormat="1">
      <c r="A340" s="41"/>
      <c r="B340" s="42"/>
      <c r="C340" s="43"/>
      <c r="D340" s="220" t="s">
        <v>173</v>
      </c>
      <c r="E340" s="43"/>
      <c r="F340" s="221" t="s">
        <v>1546</v>
      </c>
      <c r="G340" s="43"/>
      <c r="H340" s="43"/>
      <c r="I340" s="222"/>
      <c r="J340" s="43"/>
      <c r="K340" s="43"/>
      <c r="L340" s="47"/>
      <c r="M340" s="223"/>
      <c r="N340" s="224"/>
      <c r="O340" s="87"/>
      <c r="P340" s="87"/>
      <c r="Q340" s="87"/>
      <c r="R340" s="87"/>
      <c r="S340" s="87"/>
      <c r="T340" s="88"/>
      <c r="U340" s="41"/>
      <c r="V340" s="41"/>
      <c r="W340" s="41"/>
      <c r="X340" s="41"/>
      <c r="Y340" s="41"/>
      <c r="Z340" s="41"/>
      <c r="AA340" s="41"/>
      <c r="AB340" s="41"/>
      <c r="AC340" s="41"/>
      <c r="AD340" s="41"/>
      <c r="AE340" s="41"/>
      <c r="AT340" s="19" t="s">
        <v>173</v>
      </c>
      <c r="AU340" s="19" t="s">
        <v>86</v>
      </c>
    </row>
    <row r="341" s="13" customFormat="1">
      <c r="A341" s="13"/>
      <c r="B341" s="225"/>
      <c r="C341" s="226"/>
      <c r="D341" s="227" t="s">
        <v>179</v>
      </c>
      <c r="E341" s="228" t="s">
        <v>32</v>
      </c>
      <c r="F341" s="229" t="s">
        <v>1431</v>
      </c>
      <c r="G341" s="226"/>
      <c r="H341" s="230">
        <v>5</v>
      </c>
      <c r="I341" s="231"/>
      <c r="J341" s="226"/>
      <c r="K341" s="226"/>
      <c r="L341" s="232"/>
      <c r="M341" s="233"/>
      <c r="N341" s="234"/>
      <c r="O341" s="234"/>
      <c r="P341" s="234"/>
      <c r="Q341" s="234"/>
      <c r="R341" s="234"/>
      <c r="S341" s="234"/>
      <c r="T341" s="235"/>
      <c r="U341" s="13"/>
      <c r="V341" s="13"/>
      <c r="W341" s="13"/>
      <c r="X341" s="13"/>
      <c r="Y341" s="13"/>
      <c r="Z341" s="13"/>
      <c r="AA341" s="13"/>
      <c r="AB341" s="13"/>
      <c r="AC341" s="13"/>
      <c r="AD341" s="13"/>
      <c r="AE341" s="13"/>
      <c r="AT341" s="236" t="s">
        <v>179</v>
      </c>
      <c r="AU341" s="236" t="s">
        <v>86</v>
      </c>
      <c r="AV341" s="13" t="s">
        <v>86</v>
      </c>
      <c r="AW341" s="13" t="s">
        <v>38</v>
      </c>
      <c r="AX341" s="13" t="s">
        <v>76</v>
      </c>
      <c r="AY341" s="236" t="s">
        <v>164</v>
      </c>
    </row>
    <row r="342" s="13" customFormat="1">
      <c r="A342" s="13"/>
      <c r="B342" s="225"/>
      <c r="C342" s="226"/>
      <c r="D342" s="227" t="s">
        <v>179</v>
      </c>
      <c r="E342" s="228" t="s">
        <v>32</v>
      </c>
      <c r="F342" s="229" t="s">
        <v>1435</v>
      </c>
      <c r="G342" s="226"/>
      <c r="H342" s="230">
        <v>17.899999999999999</v>
      </c>
      <c r="I342" s="231"/>
      <c r="J342" s="226"/>
      <c r="K342" s="226"/>
      <c r="L342" s="232"/>
      <c r="M342" s="233"/>
      <c r="N342" s="234"/>
      <c r="O342" s="234"/>
      <c r="P342" s="234"/>
      <c r="Q342" s="234"/>
      <c r="R342" s="234"/>
      <c r="S342" s="234"/>
      <c r="T342" s="235"/>
      <c r="U342" s="13"/>
      <c r="V342" s="13"/>
      <c r="W342" s="13"/>
      <c r="X342" s="13"/>
      <c r="Y342" s="13"/>
      <c r="Z342" s="13"/>
      <c r="AA342" s="13"/>
      <c r="AB342" s="13"/>
      <c r="AC342" s="13"/>
      <c r="AD342" s="13"/>
      <c r="AE342" s="13"/>
      <c r="AT342" s="236" t="s">
        <v>179</v>
      </c>
      <c r="AU342" s="236" t="s">
        <v>86</v>
      </c>
      <c r="AV342" s="13" t="s">
        <v>86</v>
      </c>
      <c r="AW342" s="13" t="s">
        <v>38</v>
      </c>
      <c r="AX342" s="13" t="s">
        <v>76</v>
      </c>
      <c r="AY342" s="236" t="s">
        <v>164</v>
      </c>
    </row>
    <row r="343" s="14" customFormat="1">
      <c r="A343" s="14"/>
      <c r="B343" s="237"/>
      <c r="C343" s="238"/>
      <c r="D343" s="227" t="s">
        <v>179</v>
      </c>
      <c r="E343" s="239" t="s">
        <v>32</v>
      </c>
      <c r="F343" s="240" t="s">
        <v>181</v>
      </c>
      <c r="G343" s="238"/>
      <c r="H343" s="241">
        <v>22.899999999999999</v>
      </c>
      <c r="I343" s="242"/>
      <c r="J343" s="238"/>
      <c r="K343" s="238"/>
      <c r="L343" s="243"/>
      <c r="M343" s="244"/>
      <c r="N343" s="245"/>
      <c r="O343" s="245"/>
      <c r="P343" s="245"/>
      <c r="Q343" s="245"/>
      <c r="R343" s="245"/>
      <c r="S343" s="245"/>
      <c r="T343" s="246"/>
      <c r="U343" s="14"/>
      <c r="V343" s="14"/>
      <c r="W343" s="14"/>
      <c r="X343" s="14"/>
      <c r="Y343" s="14"/>
      <c r="Z343" s="14"/>
      <c r="AA343" s="14"/>
      <c r="AB343" s="14"/>
      <c r="AC343" s="14"/>
      <c r="AD343" s="14"/>
      <c r="AE343" s="14"/>
      <c r="AT343" s="247" t="s">
        <v>179</v>
      </c>
      <c r="AU343" s="247" t="s">
        <v>86</v>
      </c>
      <c r="AV343" s="14" t="s">
        <v>171</v>
      </c>
      <c r="AW343" s="14" t="s">
        <v>38</v>
      </c>
      <c r="AX343" s="14" t="s">
        <v>84</v>
      </c>
      <c r="AY343" s="247" t="s">
        <v>164</v>
      </c>
    </row>
    <row r="344" s="2" customFormat="1" ht="26.4" customHeight="1">
      <c r="A344" s="41"/>
      <c r="B344" s="42"/>
      <c r="C344" s="207" t="s">
        <v>529</v>
      </c>
      <c r="D344" s="207" t="s">
        <v>166</v>
      </c>
      <c r="E344" s="208" t="s">
        <v>1547</v>
      </c>
      <c r="F344" s="209" t="s">
        <v>1548</v>
      </c>
      <c r="G344" s="210" t="s">
        <v>345</v>
      </c>
      <c r="H344" s="211">
        <v>45</v>
      </c>
      <c r="I344" s="212"/>
      <c r="J344" s="213">
        <f>ROUND(I344*H344,2)</f>
        <v>0</v>
      </c>
      <c r="K344" s="209" t="s">
        <v>170</v>
      </c>
      <c r="L344" s="47"/>
      <c r="M344" s="214" t="s">
        <v>32</v>
      </c>
      <c r="N344" s="215" t="s">
        <v>47</v>
      </c>
      <c r="O344" s="87"/>
      <c r="P344" s="216">
        <f>O344*H344</f>
        <v>0</v>
      </c>
      <c r="Q344" s="216">
        <v>0</v>
      </c>
      <c r="R344" s="216">
        <f>Q344*H344</f>
        <v>0</v>
      </c>
      <c r="S344" s="216">
        <v>0</v>
      </c>
      <c r="T344" s="217">
        <f>S344*H344</f>
        <v>0</v>
      </c>
      <c r="U344" s="41"/>
      <c r="V344" s="41"/>
      <c r="W344" s="41"/>
      <c r="X344" s="41"/>
      <c r="Y344" s="41"/>
      <c r="Z344" s="41"/>
      <c r="AA344" s="41"/>
      <c r="AB344" s="41"/>
      <c r="AC344" s="41"/>
      <c r="AD344" s="41"/>
      <c r="AE344" s="41"/>
      <c r="AR344" s="218" t="s">
        <v>171</v>
      </c>
      <c r="AT344" s="218" t="s">
        <v>166</v>
      </c>
      <c r="AU344" s="218" t="s">
        <v>86</v>
      </c>
      <c r="AY344" s="19" t="s">
        <v>164</v>
      </c>
      <c r="BE344" s="219">
        <f>IF(N344="základní",J344,0)</f>
        <v>0</v>
      </c>
      <c r="BF344" s="219">
        <f>IF(N344="snížená",J344,0)</f>
        <v>0</v>
      </c>
      <c r="BG344" s="219">
        <f>IF(N344="zákl. přenesená",J344,0)</f>
        <v>0</v>
      </c>
      <c r="BH344" s="219">
        <f>IF(N344="sníž. přenesená",J344,0)</f>
        <v>0</v>
      </c>
      <c r="BI344" s="219">
        <f>IF(N344="nulová",J344,0)</f>
        <v>0</v>
      </c>
      <c r="BJ344" s="19" t="s">
        <v>84</v>
      </c>
      <c r="BK344" s="219">
        <f>ROUND(I344*H344,2)</f>
        <v>0</v>
      </c>
      <c r="BL344" s="19" t="s">
        <v>171</v>
      </c>
      <c r="BM344" s="218" t="s">
        <v>859</v>
      </c>
    </row>
    <row r="345" s="2" customFormat="1">
      <c r="A345" s="41"/>
      <c r="B345" s="42"/>
      <c r="C345" s="43"/>
      <c r="D345" s="220" t="s">
        <v>173</v>
      </c>
      <c r="E345" s="43"/>
      <c r="F345" s="221" t="s">
        <v>1549</v>
      </c>
      <c r="G345" s="43"/>
      <c r="H345" s="43"/>
      <c r="I345" s="222"/>
      <c r="J345" s="43"/>
      <c r="K345" s="43"/>
      <c r="L345" s="47"/>
      <c r="M345" s="223"/>
      <c r="N345" s="224"/>
      <c r="O345" s="87"/>
      <c r="P345" s="87"/>
      <c r="Q345" s="87"/>
      <c r="R345" s="87"/>
      <c r="S345" s="87"/>
      <c r="T345" s="88"/>
      <c r="U345" s="41"/>
      <c r="V345" s="41"/>
      <c r="W345" s="41"/>
      <c r="X345" s="41"/>
      <c r="Y345" s="41"/>
      <c r="Z345" s="41"/>
      <c r="AA345" s="41"/>
      <c r="AB345" s="41"/>
      <c r="AC345" s="41"/>
      <c r="AD345" s="41"/>
      <c r="AE345" s="41"/>
      <c r="AT345" s="19" t="s">
        <v>173</v>
      </c>
      <c r="AU345" s="19" t="s">
        <v>86</v>
      </c>
    </row>
    <row r="346" s="13" customFormat="1">
      <c r="A346" s="13"/>
      <c r="B346" s="225"/>
      <c r="C346" s="226"/>
      <c r="D346" s="227" t="s">
        <v>179</v>
      </c>
      <c r="E346" s="228" t="s">
        <v>32</v>
      </c>
      <c r="F346" s="229" t="s">
        <v>1534</v>
      </c>
      <c r="G346" s="226"/>
      <c r="H346" s="230">
        <v>45</v>
      </c>
      <c r="I346" s="231"/>
      <c r="J346" s="226"/>
      <c r="K346" s="226"/>
      <c r="L346" s="232"/>
      <c r="M346" s="233"/>
      <c r="N346" s="234"/>
      <c r="O346" s="234"/>
      <c r="P346" s="234"/>
      <c r="Q346" s="234"/>
      <c r="R346" s="234"/>
      <c r="S346" s="234"/>
      <c r="T346" s="235"/>
      <c r="U346" s="13"/>
      <c r="V346" s="13"/>
      <c r="W346" s="13"/>
      <c r="X346" s="13"/>
      <c r="Y346" s="13"/>
      <c r="Z346" s="13"/>
      <c r="AA346" s="13"/>
      <c r="AB346" s="13"/>
      <c r="AC346" s="13"/>
      <c r="AD346" s="13"/>
      <c r="AE346" s="13"/>
      <c r="AT346" s="236" t="s">
        <v>179</v>
      </c>
      <c r="AU346" s="236" t="s">
        <v>86</v>
      </c>
      <c r="AV346" s="13" t="s">
        <v>86</v>
      </c>
      <c r="AW346" s="13" t="s">
        <v>38</v>
      </c>
      <c r="AX346" s="13" t="s">
        <v>76</v>
      </c>
      <c r="AY346" s="236" t="s">
        <v>164</v>
      </c>
    </row>
    <row r="347" s="14" customFormat="1">
      <c r="A347" s="14"/>
      <c r="B347" s="237"/>
      <c r="C347" s="238"/>
      <c r="D347" s="227" t="s">
        <v>179</v>
      </c>
      <c r="E347" s="239" t="s">
        <v>32</v>
      </c>
      <c r="F347" s="240" t="s">
        <v>181</v>
      </c>
      <c r="G347" s="238"/>
      <c r="H347" s="241">
        <v>45</v>
      </c>
      <c r="I347" s="242"/>
      <c r="J347" s="238"/>
      <c r="K347" s="238"/>
      <c r="L347" s="243"/>
      <c r="M347" s="244"/>
      <c r="N347" s="245"/>
      <c r="O347" s="245"/>
      <c r="P347" s="245"/>
      <c r="Q347" s="245"/>
      <c r="R347" s="245"/>
      <c r="S347" s="245"/>
      <c r="T347" s="246"/>
      <c r="U347" s="14"/>
      <c r="V347" s="14"/>
      <c r="W347" s="14"/>
      <c r="X347" s="14"/>
      <c r="Y347" s="14"/>
      <c r="Z347" s="14"/>
      <c r="AA347" s="14"/>
      <c r="AB347" s="14"/>
      <c r="AC347" s="14"/>
      <c r="AD347" s="14"/>
      <c r="AE347" s="14"/>
      <c r="AT347" s="247" t="s">
        <v>179</v>
      </c>
      <c r="AU347" s="247" t="s">
        <v>86</v>
      </c>
      <c r="AV347" s="14" t="s">
        <v>171</v>
      </c>
      <c r="AW347" s="14" t="s">
        <v>38</v>
      </c>
      <c r="AX347" s="14" t="s">
        <v>84</v>
      </c>
      <c r="AY347" s="247" t="s">
        <v>164</v>
      </c>
    </row>
    <row r="348" s="2" customFormat="1" ht="16.5" customHeight="1">
      <c r="A348" s="41"/>
      <c r="B348" s="42"/>
      <c r="C348" s="207" t="s">
        <v>546</v>
      </c>
      <c r="D348" s="207" t="s">
        <v>166</v>
      </c>
      <c r="E348" s="208" t="s">
        <v>1550</v>
      </c>
      <c r="F348" s="209" t="s">
        <v>1551</v>
      </c>
      <c r="G348" s="210" t="s">
        <v>335</v>
      </c>
      <c r="H348" s="211">
        <v>1</v>
      </c>
      <c r="I348" s="212"/>
      <c r="J348" s="213">
        <f>ROUND(I348*H348,2)</f>
        <v>0</v>
      </c>
      <c r="K348" s="209" t="s">
        <v>32</v>
      </c>
      <c r="L348" s="47"/>
      <c r="M348" s="214" t="s">
        <v>32</v>
      </c>
      <c r="N348" s="215" t="s">
        <v>47</v>
      </c>
      <c r="O348" s="87"/>
      <c r="P348" s="216">
        <f>O348*H348</f>
        <v>0</v>
      </c>
      <c r="Q348" s="216">
        <v>0</v>
      </c>
      <c r="R348" s="216">
        <f>Q348*H348</f>
        <v>0</v>
      </c>
      <c r="S348" s="216">
        <v>0</v>
      </c>
      <c r="T348" s="217">
        <f>S348*H348</f>
        <v>0</v>
      </c>
      <c r="U348" s="41"/>
      <c r="V348" s="41"/>
      <c r="W348" s="41"/>
      <c r="X348" s="41"/>
      <c r="Y348" s="41"/>
      <c r="Z348" s="41"/>
      <c r="AA348" s="41"/>
      <c r="AB348" s="41"/>
      <c r="AC348" s="41"/>
      <c r="AD348" s="41"/>
      <c r="AE348" s="41"/>
      <c r="AR348" s="218" t="s">
        <v>171</v>
      </c>
      <c r="AT348" s="218" t="s">
        <v>166</v>
      </c>
      <c r="AU348" s="218" t="s">
        <v>86</v>
      </c>
      <c r="AY348" s="19" t="s">
        <v>164</v>
      </c>
      <c r="BE348" s="219">
        <f>IF(N348="základní",J348,0)</f>
        <v>0</v>
      </c>
      <c r="BF348" s="219">
        <f>IF(N348="snížená",J348,0)</f>
        <v>0</v>
      </c>
      <c r="BG348" s="219">
        <f>IF(N348="zákl. přenesená",J348,0)</f>
        <v>0</v>
      </c>
      <c r="BH348" s="219">
        <f>IF(N348="sníž. přenesená",J348,0)</f>
        <v>0</v>
      </c>
      <c r="BI348" s="219">
        <f>IF(N348="nulová",J348,0)</f>
        <v>0</v>
      </c>
      <c r="BJ348" s="19" t="s">
        <v>84</v>
      </c>
      <c r="BK348" s="219">
        <f>ROUND(I348*H348,2)</f>
        <v>0</v>
      </c>
      <c r="BL348" s="19" t="s">
        <v>171</v>
      </c>
      <c r="BM348" s="218" t="s">
        <v>871</v>
      </c>
    </row>
    <row r="349" s="2" customFormat="1">
      <c r="A349" s="41"/>
      <c r="B349" s="42"/>
      <c r="C349" s="43"/>
      <c r="D349" s="227" t="s">
        <v>592</v>
      </c>
      <c r="E349" s="43"/>
      <c r="F349" s="268" t="s">
        <v>1552</v>
      </c>
      <c r="G349" s="43"/>
      <c r="H349" s="43"/>
      <c r="I349" s="222"/>
      <c r="J349" s="43"/>
      <c r="K349" s="43"/>
      <c r="L349" s="47"/>
      <c r="M349" s="223"/>
      <c r="N349" s="224"/>
      <c r="O349" s="87"/>
      <c r="P349" s="87"/>
      <c r="Q349" s="87"/>
      <c r="R349" s="87"/>
      <c r="S349" s="87"/>
      <c r="T349" s="88"/>
      <c r="U349" s="41"/>
      <c r="V349" s="41"/>
      <c r="W349" s="41"/>
      <c r="X349" s="41"/>
      <c r="Y349" s="41"/>
      <c r="Z349" s="41"/>
      <c r="AA349" s="41"/>
      <c r="AB349" s="41"/>
      <c r="AC349" s="41"/>
      <c r="AD349" s="41"/>
      <c r="AE349" s="41"/>
      <c r="AT349" s="19" t="s">
        <v>592</v>
      </c>
      <c r="AU349" s="19" t="s">
        <v>86</v>
      </c>
    </row>
    <row r="350" s="2" customFormat="1" ht="40.8" customHeight="1">
      <c r="A350" s="41"/>
      <c r="B350" s="42"/>
      <c r="C350" s="207" t="s">
        <v>551</v>
      </c>
      <c r="D350" s="207" t="s">
        <v>166</v>
      </c>
      <c r="E350" s="208" t="s">
        <v>1553</v>
      </c>
      <c r="F350" s="209" t="s">
        <v>1554</v>
      </c>
      <c r="G350" s="210" t="s">
        <v>335</v>
      </c>
      <c r="H350" s="211">
        <v>1</v>
      </c>
      <c r="I350" s="212"/>
      <c r="J350" s="213">
        <f>ROUND(I350*H350,2)</f>
        <v>0</v>
      </c>
      <c r="K350" s="209" t="s">
        <v>32</v>
      </c>
      <c r="L350" s="47"/>
      <c r="M350" s="214" t="s">
        <v>32</v>
      </c>
      <c r="N350" s="215" t="s">
        <v>47</v>
      </c>
      <c r="O350" s="87"/>
      <c r="P350" s="216">
        <f>O350*H350</f>
        <v>0</v>
      </c>
      <c r="Q350" s="216">
        <v>0</v>
      </c>
      <c r="R350" s="216">
        <f>Q350*H350</f>
        <v>0</v>
      </c>
      <c r="S350" s="216">
        <v>0</v>
      </c>
      <c r="T350" s="217">
        <f>S350*H350</f>
        <v>0</v>
      </c>
      <c r="U350" s="41"/>
      <c r="V350" s="41"/>
      <c r="W350" s="41"/>
      <c r="X350" s="41"/>
      <c r="Y350" s="41"/>
      <c r="Z350" s="41"/>
      <c r="AA350" s="41"/>
      <c r="AB350" s="41"/>
      <c r="AC350" s="41"/>
      <c r="AD350" s="41"/>
      <c r="AE350" s="41"/>
      <c r="AR350" s="218" t="s">
        <v>171</v>
      </c>
      <c r="AT350" s="218" t="s">
        <v>166</v>
      </c>
      <c r="AU350" s="218" t="s">
        <v>86</v>
      </c>
      <c r="AY350" s="19" t="s">
        <v>164</v>
      </c>
      <c r="BE350" s="219">
        <f>IF(N350="základní",J350,0)</f>
        <v>0</v>
      </c>
      <c r="BF350" s="219">
        <f>IF(N350="snížená",J350,0)</f>
        <v>0</v>
      </c>
      <c r="BG350" s="219">
        <f>IF(N350="zákl. přenesená",J350,0)</f>
        <v>0</v>
      </c>
      <c r="BH350" s="219">
        <f>IF(N350="sníž. přenesená",J350,0)</f>
        <v>0</v>
      </c>
      <c r="BI350" s="219">
        <f>IF(N350="nulová",J350,0)</f>
        <v>0</v>
      </c>
      <c r="BJ350" s="19" t="s">
        <v>84</v>
      </c>
      <c r="BK350" s="219">
        <f>ROUND(I350*H350,2)</f>
        <v>0</v>
      </c>
      <c r="BL350" s="19" t="s">
        <v>171</v>
      </c>
      <c r="BM350" s="218" t="s">
        <v>882</v>
      </c>
    </row>
    <row r="351" s="2" customFormat="1">
      <c r="A351" s="41"/>
      <c r="B351" s="42"/>
      <c r="C351" s="43"/>
      <c r="D351" s="227" t="s">
        <v>592</v>
      </c>
      <c r="E351" s="43"/>
      <c r="F351" s="268" t="s">
        <v>1555</v>
      </c>
      <c r="G351" s="43"/>
      <c r="H351" s="43"/>
      <c r="I351" s="222"/>
      <c r="J351" s="43"/>
      <c r="K351" s="43"/>
      <c r="L351" s="47"/>
      <c r="M351" s="223"/>
      <c r="N351" s="224"/>
      <c r="O351" s="87"/>
      <c r="P351" s="87"/>
      <c r="Q351" s="87"/>
      <c r="R351" s="87"/>
      <c r="S351" s="87"/>
      <c r="T351" s="88"/>
      <c r="U351" s="41"/>
      <c r="V351" s="41"/>
      <c r="W351" s="41"/>
      <c r="X351" s="41"/>
      <c r="Y351" s="41"/>
      <c r="Z351" s="41"/>
      <c r="AA351" s="41"/>
      <c r="AB351" s="41"/>
      <c r="AC351" s="41"/>
      <c r="AD351" s="41"/>
      <c r="AE351" s="41"/>
      <c r="AT351" s="19" t="s">
        <v>592</v>
      </c>
      <c r="AU351" s="19" t="s">
        <v>86</v>
      </c>
    </row>
    <row r="352" s="2" customFormat="1" ht="16.5" customHeight="1">
      <c r="A352" s="41"/>
      <c r="B352" s="42"/>
      <c r="C352" s="207" t="s">
        <v>556</v>
      </c>
      <c r="D352" s="207" t="s">
        <v>166</v>
      </c>
      <c r="E352" s="208" t="s">
        <v>1556</v>
      </c>
      <c r="F352" s="209" t="s">
        <v>1557</v>
      </c>
      <c r="G352" s="210" t="s">
        <v>1558</v>
      </c>
      <c r="H352" s="211">
        <v>2</v>
      </c>
      <c r="I352" s="212"/>
      <c r="J352" s="213">
        <f>ROUND(I352*H352,2)</f>
        <v>0</v>
      </c>
      <c r="K352" s="209" t="s">
        <v>32</v>
      </c>
      <c r="L352" s="47"/>
      <c r="M352" s="214" t="s">
        <v>32</v>
      </c>
      <c r="N352" s="215" t="s">
        <v>47</v>
      </c>
      <c r="O352" s="87"/>
      <c r="P352" s="216">
        <f>O352*H352</f>
        <v>0</v>
      </c>
      <c r="Q352" s="216">
        <v>0</v>
      </c>
      <c r="R352" s="216">
        <f>Q352*H352</f>
        <v>0</v>
      </c>
      <c r="S352" s="216">
        <v>0</v>
      </c>
      <c r="T352" s="217">
        <f>S352*H352</f>
        <v>0</v>
      </c>
      <c r="U352" s="41"/>
      <c r="V352" s="41"/>
      <c r="W352" s="41"/>
      <c r="X352" s="41"/>
      <c r="Y352" s="41"/>
      <c r="Z352" s="41"/>
      <c r="AA352" s="41"/>
      <c r="AB352" s="41"/>
      <c r="AC352" s="41"/>
      <c r="AD352" s="41"/>
      <c r="AE352" s="41"/>
      <c r="AR352" s="218" t="s">
        <v>171</v>
      </c>
      <c r="AT352" s="218" t="s">
        <v>166</v>
      </c>
      <c r="AU352" s="218" t="s">
        <v>86</v>
      </c>
      <c r="AY352" s="19" t="s">
        <v>164</v>
      </c>
      <c r="BE352" s="219">
        <f>IF(N352="základní",J352,0)</f>
        <v>0</v>
      </c>
      <c r="BF352" s="219">
        <f>IF(N352="snížená",J352,0)</f>
        <v>0</v>
      </c>
      <c r="BG352" s="219">
        <f>IF(N352="zákl. přenesená",J352,0)</f>
        <v>0</v>
      </c>
      <c r="BH352" s="219">
        <f>IF(N352="sníž. přenesená",J352,0)</f>
        <v>0</v>
      </c>
      <c r="BI352" s="219">
        <f>IF(N352="nulová",J352,0)</f>
        <v>0</v>
      </c>
      <c r="BJ352" s="19" t="s">
        <v>84</v>
      </c>
      <c r="BK352" s="219">
        <f>ROUND(I352*H352,2)</f>
        <v>0</v>
      </c>
      <c r="BL352" s="19" t="s">
        <v>171</v>
      </c>
      <c r="BM352" s="218" t="s">
        <v>890</v>
      </c>
    </row>
    <row r="353" s="2" customFormat="1">
      <c r="A353" s="41"/>
      <c r="B353" s="42"/>
      <c r="C353" s="43"/>
      <c r="D353" s="227" t="s">
        <v>592</v>
      </c>
      <c r="E353" s="43"/>
      <c r="F353" s="268" t="s">
        <v>1559</v>
      </c>
      <c r="G353" s="43"/>
      <c r="H353" s="43"/>
      <c r="I353" s="222"/>
      <c r="J353" s="43"/>
      <c r="K353" s="43"/>
      <c r="L353" s="47"/>
      <c r="M353" s="223"/>
      <c r="N353" s="224"/>
      <c r="O353" s="87"/>
      <c r="P353" s="87"/>
      <c r="Q353" s="87"/>
      <c r="R353" s="87"/>
      <c r="S353" s="87"/>
      <c r="T353" s="88"/>
      <c r="U353" s="41"/>
      <c r="V353" s="41"/>
      <c r="W353" s="41"/>
      <c r="X353" s="41"/>
      <c r="Y353" s="41"/>
      <c r="Z353" s="41"/>
      <c r="AA353" s="41"/>
      <c r="AB353" s="41"/>
      <c r="AC353" s="41"/>
      <c r="AD353" s="41"/>
      <c r="AE353" s="41"/>
      <c r="AT353" s="19" t="s">
        <v>592</v>
      </c>
      <c r="AU353" s="19" t="s">
        <v>86</v>
      </c>
    </row>
    <row r="354" s="2" customFormat="1" ht="16.5" customHeight="1">
      <c r="A354" s="41"/>
      <c r="B354" s="42"/>
      <c r="C354" s="207" t="s">
        <v>561</v>
      </c>
      <c r="D354" s="207" t="s">
        <v>166</v>
      </c>
      <c r="E354" s="208" t="s">
        <v>1560</v>
      </c>
      <c r="F354" s="209" t="s">
        <v>1561</v>
      </c>
      <c r="G354" s="210" t="s">
        <v>1558</v>
      </c>
      <c r="H354" s="211">
        <v>1</v>
      </c>
      <c r="I354" s="212"/>
      <c r="J354" s="213">
        <f>ROUND(I354*H354,2)</f>
        <v>0</v>
      </c>
      <c r="K354" s="209" t="s">
        <v>32</v>
      </c>
      <c r="L354" s="47"/>
      <c r="M354" s="214" t="s">
        <v>32</v>
      </c>
      <c r="N354" s="215" t="s">
        <v>47</v>
      </c>
      <c r="O354" s="87"/>
      <c r="P354" s="216">
        <f>O354*H354</f>
        <v>0</v>
      </c>
      <c r="Q354" s="216">
        <v>0</v>
      </c>
      <c r="R354" s="216">
        <f>Q354*H354</f>
        <v>0</v>
      </c>
      <c r="S354" s="216">
        <v>0</v>
      </c>
      <c r="T354" s="217">
        <f>S354*H354</f>
        <v>0</v>
      </c>
      <c r="U354" s="41"/>
      <c r="V354" s="41"/>
      <c r="W354" s="41"/>
      <c r="X354" s="41"/>
      <c r="Y354" s="41"/>
      <c r="Z354" s="41"/>
      <c r="AA354" s="41"/>
      <c r="AB354" s="41"/>
      <c r="AC354" s="41"/>
      <c r="AD354" s="41"/>
      <c r="AE354" s="41"/>
      <c r="AR354" s="218" t="s">
        <v>171</v>
      </c>
      <c r="AT354" s="218" t="s">
        <v>166</v>
      </c>
      <c r="AU354" s="218" t="s">
        <v>86</v>
      </c>
      <c r="AY354" s="19" t="s">
        <v>164</v>
      </c>
      <c r="BE354" s="219">
        <f>IF(N354="základní",J354,0)</f>
        <v>0</v>
      </c>
      <c r="BF354" s="219">
        <f>IF(N354="snížená",J354,0)</f>
        <v>0</v>
      </c>
      <c r="BG354" s="219">
        <f>IF(N354="zákl. přenesená",J354,0)</f>
        <v>0</v>
      </c>
      <c r="BH354" s="219">
        <f>IF(N354="sníž. přenesená",J354,0)</f>
        <v>0</v>
      </c>
      <c r="BI354" s="219">
        <f>IF(N354="nulová",J354,0)</f>
        <v>0</v>
      </c>
      <c r="BJ354" s="19" t="s">
        <v>84</v>
      </c>
      <c r="BK354" s="219">
        <f>ROUND(I354*H354,2)</f>
        <v>0</v>
      </c>
      <c r="BL354" s="19" t="s">
        <v>171</v>
      </c>
      <c r="BM354" s="218" t="s">
        <v>902</v>
      </c>
    </row>
    <row r="355" s="2" customFormat="1">
      <c r="A355" s="41"/>
      <c r="B355" s="42"/>
      <c r="C355" s="43"/>
      <c r="D355" s="227" t="s">
        <v>592</v>
      </c>
      <c r="E355" s="43"/>
      <c r="F355" s="268" t="s">
        <v>1562</v>
      </c>
      <c r="G355" s="43"/>
      <c r="H355" s="43"/>
      <c r="I355" s="222"/>
      <c r="J355" s="43"/>
      <c r="K355" s="43"/>
      <c r="L355" s="47"/>
      <c r="M355" s="223"/>
      <c r="N355" s="224"/>
      <c r="O355" s="87"/>
      <c r="P355" s="87"/>
      <c r="Q355" s="87"/>
      <c r="R355" s="87"/>
      <c r="S355" s="87"/>
      <c r="T355" s="88"/>
      <c r="U355" s="41"/>
      <c r="V355" s="41"/>
      <c r="W355" s="41"/>
      <c r="X355" s="41"/>
      <c r="Y355" s="41"/>
      <c r="Z355" s="41"/>
      <c r="AA355" s="41"/>
      <c r="AB355" s="41"/>
      <c r="AC355" s="41"/>
      <c r="AD355" s="41"/>
      <c r="AE355" s="41"/>
      <c r="AT355" s="19" t="s">
        <v>592</v>
      </c>
      <c r="AU355" s="19" t="s">
        <v>86</v>
      </c>
    </row>
    <row r="356" s="2" customFormat="1" ht="24" customHeight="1">
      <c r="A356" s="41"/>
      <c r="B356" s="42"/>
      <c r="C356" s="207" t="s">
        <v>565</v>
      </c>
      <c r="D356" s="207" t="s">
        <v>166</v>
      </c>
      <c r="E356" s="208" t="s">
        <v>1563</v>
      </c>
      <c r="F356" s="209" t="s">
        <v>1564</v>
      </c>
      <c r="G356" s="210" t="s">
        <v>335</v>
      </c>
      <c r="H356" s="211">
        <v>1</v>
      </c>
      <c r="I356" s="212"/>
      <c r="J356" s="213">
        <f>ROUND(I356*H356,2)</f>
        <v>0</v>
      </c>
      <c r="K356" s="209" t="s">
        <v>32</v>
      </c>
      <c r="L356" s="47"/>
      <c r="M356" s="214" t="s">
        <v>32</v>
      </c>
      <c r="N356" s="215" t="s">
        <v>47</v>
      </c>
      <c r="O356" s="87"/>
      <c r="P356" s="216">
        <f>O356*H356</f>
        <v>0</v>
      </c>
      <c r="Q356" s="216">
        <v>0</v>
      </c>
      <c r="R356" s="216">
        <f>Q356*H356</f>
        <v>0</v>
      </c>
      <c r="S356" s="216">
        <v>0</v>
      </c>
      <c r="T356" s="217">
        <f>S356*H356</f>
        <v>0</v>
      </c>
      <c r="U356" s="41"/>
      <c r="V356" s="41"/>
      <c r="W356" s="41"/>
      <c r="X356" s="41"/>
      <c r="Y356" s="41"/>
      <c r="Z356" s="41"/>
      <c r="AA356" s="41"/>
      <c r="AB356" s="41"/>
      <c r="AC356" s="41"/>
      <c r="AD356" s="41"/>
      <c r="AE356" s="41"/>
      <c r="AR356" s="218" t="s">
        <v>171</v>
      </c>
      <c r="AT356" s="218" t="s">
        <v>166</v>
      </c>
      <c r="AU356" s="218" t="s">
        <v>86</v>
      </c>
      <c r="AY356" s="19" t="s">
        <v>164</v>
      </c>
      <c r="BE356" s="219">
        <f>IF(N356="základní",J356,0)</f>
        <v>0</v>
      </c>
      <c r="BF356" s="219">
        <f>IF(N356="snížená",J356,0)</f>
        <v>0</v>
      </c>
      <c r="BG356" s="219">
        <f>IF(N356="zákl. přenesená",J356,0)</f>
        <v>0</v>
      </c>
      <c r="BH356" s="219">
        <f>IF(N356="sníž. přenesená",J356,0)</f>
        <v>0</v>
      </c>
      <c r="BI356" s="219">
        <f>IF(N356="nulová",J356,0)</f>
        <v>0</v>
      </c>
      <c r="BJ356" s="19" t="s">
        <v>84</v>
      </c>
      <c r="BK356" s="219">
        <f>ROUND(I356*H356,2)</f>
        <v>0</v>
      </c>
      <c r="BL356" s="19" t="s">
        <v>171</v>
      </c>
      <c r="BM356" s="218" t="s">
        <v>914</v>
      </c>
    </row>
    <row r="357" s="2" customFormat="1" ht="16.5" customHeight="1">
      <c r="A357" s="41"/>
      <c r="B357" s="42"/>
      <c r="C357" s="207" t="s">
        <v>570</v>
      </c>
      <c r="D357" s="207" t="s">
        <v>166</v>
      </c>
      <c r="E357" s="208" t="s">
        <v>1565</v>
      </c>
      <c r="F357" s="209" t="s">
        <v>1566</v>
      </c>
      <c r="G357" s="210" t="s">
        <v>335</v>
      </c>
      <c r="H357" s="211">
        <v>1</v>
      </c>
      <c r="I357" s="212"/>
      <c r="J357" s="213">
        <f>ROUND(I357*H357,2)</f>
        <v>0</v>
      </c>
      <c r="K357" s="209" t="s">
        <v>32</v>
      </c>
      <c r="L357" s="47"/>
      <c r="M357" s="214" t="s">
        <v>32</v>
      </c>
      <c r="N357" s="215" t="s">
        <v>47</v>
      </c>
      <c r="O357" s="87"/>
      <c r="P357" s="216">
        <f>O357*H357</f>
        <v>0</v>
      </c>
      <c r="Q357" s="216">
        <v>0</v>
      </c>
      <c r="R357" s="216">
        <f>Q357*H357</f>
        <v>0</v>
      </c>
      <c r="S357" s="216">
        <v>0</v>
      </c>
      <c r="T357" s="217">
        <f>S357*H357</f>
        <v>0</v>
      </c>
      <c r="U357" s="41"/>
      <c r="V357" s="41"/>
      <c r="W357" s="41"/>
      <c r="X357" s="41"/>
      <c r="Y357" s="41"/>
      <c r="Z357" s="41"/>
      <c r="AA357" s="41"/>
      <c r="AB357" s="41"/>
      <c r="AC357" s="41"/>
      <c r="AD357" s="41"/>
      <c r="AE357" s="41"/>
      <c r="AR357" s="218" t="s">
        <v>171</v>
      </c>
      <c r="AT357" s="218" t="s">
        <v>166</v>
      </c>
      <c r="AU357" s="218" t="s">
        <v>86</v>
      </c>
      <c r="AY357" s="19" t="s">
        <v>164</v>
      </c>
      <c r="BE357" s="219">
        <f>IF(N357="základní",J357,0)</f>
        <v>0</v>
      </c>
      <c r="BF357" s="219">
        <f>IF(N357="snížená",J357,0)</f>
        <v>0</v>
      </c>
      <c r="BG357" s="219">
        <f>IF(N357="zákl. přenesená",J357,0)</f>
        <v>0</v>
      </c>
      <c r="BH357" s="219">
        <f>IF(N357="sníž. přenesená",J357,0)</f>
        <v>0</v>
      </c>
      <c r="BI357" s="219">
        <f>IF(N357="nulová",J357,0)</f>
        <v>0</v>
      </c>
      <c r="BJ357" s="19" t="s">
        <v>84</v>
      </c>
      <c r="BK357" s="219">
        <f>ROUND(I357*H357,2)</f>
        <v>0</v>
      </c>
      <c r="BL357" s="19" t="s">
        <v>171</v>
      </c>
      <c r="BM357" s="218" t="s">
        <v>927</v>
      </c>
    </row>
    <row r="358" s="2" customFormat="1">
      <c r="A358" s="41"/>
      <c r="B358" s="42"/>
      <c r="C358" s="43"/>
      <c r="D358" s="227" t="s">
        <v>592</v>
      </c>
      <c r="E358" s="43"/>
      <c r="F358" s="268" t="s">
        <v>1567</v>
      </c>
      <c r="G358" s="43"/>
      <c r="H358" s="43"/>
      <c r="I358" s="222"/>
      <c r="J358" s="43"/>
      <c r="K358" s="43"/>
      <c r="L358" s="47"/>
      <c r="M358" s="223"/>
      <c r="N358" s="224"/>
      <c r="O358" s="87"/>
      <c r="P358" s="87"/>
      <c r="Q358" s="87"/>
      <c r="R358" s="87"/>
      <c r="S358" s="87"/>
      <c r="T358" s="88"/>
      <c r="U358" s="41"/>
      <c r="V358" s="41"/>
      <c r="W358" s="41"/>
      <c r="X358" s="41"/>
      <c r="Y358" s="41"/>
      <c r="Z358" s="41"/>
      <c r="AA358" s="41"/>
      <c r="AB358" s="41"/>
      <c r="AC358" s="41"/>
      <c r="AD358" s="41"/>
      <c r="AE358" s="41"/>
      <c r="AT358" s="19" t="s">
        <v>592</v>
      </c>
      <c r="AU358" s="19" t="s">
        <v>86</v>
      </c>
    </row>
    <row r="359" s="2" customFormat="1" ht="36" customHeight="1">
      <c r="A359" s="41"/>
      <c r="B359" s="42"/>
      <c r="C359" s="207" t="s">
        <v>575</v>
      </c>
      <c r="D359" s="207" t="s">
        <v>166</v>
      </c>
      <c r="E359" s="208" t="s">
        <v>1568</v>
      </c>
      <c r="F359" s="209" t="s">
        <v>1569</v>
      </c>
      <c r="G359" s="210" t="s">
        <v>335</v>
      </c>
      <c r="H359" s="211">
        <v>1</v>
      </c>
      <c r="I359" s="212"/>
      <c r="J359" s="213">
        <f>ROUND(I359*H359,2)</f>
        <v>0</v>
      </c>
      <c r="K359" s="209" t="s">
        <v>32</v>
      </c>
      <c r="L359" s="47"/>
      <c r="M359" s="214" t="s">
        <v>32</v>
      </c>
      <c r="N359" s="215" t="s">
        <v>47</v>
      </c>
      <c r="O359" s="87"/>
      <c r="P359" s="216">
        <f>O359*H359</f>
        <v>0</v>
      </c>
      <c r="Q359" s="216">
        <v>0</v>
      </c>
      <c r="R359" s="216">
        <f>Q359*H359</f>
        <v>0</v>
      </c>
      <c r="S359" s="216">
        <v>0</v>
      </c>
      <c r="T359" s="217">
        <f>S359*H359</f>
        <v>0</v>
      </c>
      <c r="U359" s="41"/>
      <c r="V359" s="41"/>
      <c r="W359" s="41"/>
      <c r="X359" s="41"/>
      <c r="Y359" s="41"/>
      <c r="Z359" s="41"/>
      <c r="AA359" s="41"/>
      <c r="AB359" s="41"/>
      <c r="AC359" s="41"/>
      <c r="AD359" s="41"/>
      <c r="AE359" s="41"/>
      <c r="AR359" s="218" t="s">
        <v>171</v>
      </c>
      <c r="AT359" s="218" t="s">
        <v>166</v>
      </c>
      <c r="AU359" s="218" t="s">
        <v>86</v>
      </c>
      <c r="AY359" s="19" t="s">
        <v>164</v>
      </c>
      <c r="BE359" s="219">
        <f>IF(N359="základní",J359,0)</f>
        <v>0</v>
      </c>
      <c r="BF359" s="219">
        <f>IF(N359="snížená",J359,0)</f>
        <v>0</v>
      </c>
      <c r="BG359" s="219">
        <f>IF(N359="zákl. přenesená",J359,0)</f>
        <v>0</v>
      </c>
      <c r="BH359" s="219">
        <f>IF(N359="sníž. přenesená",J359,0)</f>
        <v>0</v>
      </c>
      <c r="BI359" s="219">
        <f>IF(N359="nulová",J359,0)</f>
        <v>0</v>
      </c>
      <c r="BJ359" s="19" t="s">
        <v>84</v>
      </c>
      <c r="BK359" s="219">
        <f>ROUND(I359*H359,2)</f>
        <v>0</v>
      </c>
      <c r="BL359" s="19" t="s">
        <v>171</v>
      </c>
      <c r="BM359" s="218" t="s">
        <v>936</v>
      </c>
    </row>
    <row r="360" s="2" customFormat="1">
      <c r="A360" s="41"/>
      <c r="B360" s="42"/>
      <c r="C360" s="43"/>
      <c r="D360" s="227" t="s">
        <v>592</v>
      </c>
      <c r="E360" s="43"/>
      <c r="F360" s="268" t="s">
        <v>1570</v>
      </c>
      <c r="G360" s="43"/>
      <c r="H360" s="43"/>
      <c r="I360" s="222"/>
      <c r="J360" s="43"/>
      <c r="K360" s="43"/>
      <c r="L360" s="47"/>
      <c r="M360" s="223"/>
      <c r="N360" s="224"/>
      <c r="O360" s="87"/>
      <c r="P360" s="87"/>
      <c r="Q360" s="87"/>
      <c r="R360" s="87"/>
      <c r="S360" s="87"/>
      <c r="T360" s="88"/>
      <c r="U360" s="41"/>
      <c r="V360" s="41"/>
      <c r="W360" s="41"/>
      <c r="X360" s="41"/>
      <c r="Y360" s="41"/>
      <c r="Z360" s="41"/>
      <c r="AA360" s="41"/>
      <c r="AB360" s="41"/>
      <c r="AC360" s="41"/>
      <c r="AD360" s="41"/>
      <c r="AE360" s="41"/>
      <c r="AT360" s="19" t="s">
        <v>592</v>
      </c>
      <c r="AU360" s="19" t="s">
        <v>86</v>
      </c>
    </row>
    <row r="361" s="2" customFormat="1" ht="16.5" customHeight="1">
      <c r="A361" s="41"/>
      <c r="B361" s="42"/>
      <c r="C361" s="207" t="s">
        <v>580</v>
      </c>
      <c r="D361" s="207" t="s">
        <v>166</v>
      </c>
      <c r="E361" s="208" t="s">
        <v>1571</v>
      </c>
      <c r="F361" s="209" t="s">
        <v>1572</v>
      </c>
      <c r="G361" s="210" t="s">
        <v>335</v>
      </c>
      <c r="H361" s="211">
        <v>1</v>
      </c>
      <c r="I361" s="212"/>
      <c r="J361" s="213">
        <f>ROUND(I361*H361,2)</f>
        <v>0</v>
      </c>
      <c r="K361" s="209" t="s">
        <v>32</v>
      </c>
      <c r="L361" s="47"/>
      <c r="M361" s="214" t="s">
        <v>32</v>
      </c>
      <c r="N361" s="215" t="s">
        <v>47</v>
      </c>
      <c r="O361" s="87"/>
      <c r="P361" s="216">
        <f>O361*H361</f>
        <v>0</v>
      </c>
      <c r="Q361" s="216">
        <v>0</v>
      </c>
      <c r="R361" s="216">
        <f>Q361*H361</f>
        <v>0</v>
      </c>
      <c r="S361" s="216">
        <v>0</v>
      </c>
      <c r="T361" s="217">
        <f>S361*H361</f>
        <v>0</v>
      </c>
      <c r="U361" s="41"/>
      <c r="V361" s="41"/>
      <c r="W361" s="41"/>
      <c r="X361" s="41"/>
      <c r="Y361" s="41"/>
      <c r="Z361" s="41"/>
      <c r="AA361" s="41"/>
      <c r="AB361" s="41"/>
      <c r="AC361" s="41"/>
      <c r="AD361" s="41"/>
      <c r="AE361" s="41"/>
      <c r="AR361" s="218" t="s">
        <v>171</v>
      </c>
      <c r="AT361" s="218" t="s">
        <v>166</v>
      </c>
      <c r="AU361" s="218" t="s">
        <v>86</v>
      </c>
      <c r="AY361" s="19" t="s">
        <v>164</v>
      </c>
      <c r="BE361" s="219">
        <f>IF(N361="základní",J361,0)</f>
        <v>0</v>
      </c>
      <c r="BF361" s="219">
        <f>IF(N361="snížená",J361,0)</f>
        <v>0</v>
      </c>
      <c r="BG361" s="219">
        <f>IF(N361="zákl. přenesená",J361,0)</f>
        <v>0</v>
      </c>
      <c r="BH361" s="219">
        <f>IF(N361="sníž. přenesená",J361,0)</f>
        <v>0</v>
      </c>
      <c r="BI361" s="219">
        <f>IF(N361="nulová",J361,0)</f>
        <v>0</v>
      </c>
      <c r="BJ361" s="19" t="s">
        <v>84</v>
      </c>
      <c r="BK361" s="219">
        <f>ROUND(I361*H361,2)</f>
        <v>0</v>
      </c>
      <c r="BL361" s="19" t="s">
        <v>171</v>
      </c>
      <c r="BM361" s="218" t="s">
        <v>961</v>
      </c>
    </row>
    <row r="362" s="2" customFormat="1">
      <c r="A362" s="41"/>
      <c r="B362" s="42"/>
      <c r="C362" s="43"/>
      <c r="D362" s="227" t="s">
        <v>592</v>
      </c>
      <c r="E362" s="43"/>
      <c r="F362" s="268" t="s">
        <v>1573</v>
      </c>
      <c r="G362" s="43"/>
      <c r="H362" s="43"/>
      <c r="I362" s="222"/>
      <c r="J362" s="43"/>
      <c r="K362" s="43"/>
      <c r="L362" s="47"/>
      <c r="M362" s="223"/>
      <c r="N362" s="224"/>
      <c r="O362" s="87"/>
      <c r="P362" s="87"/>
      <c r="Q362" s="87"/>
      <c r="R362" s="87"/>
      <c r="S362" s="87"/>
      <c r="T362" s="88"/>
      <c r="U362" s="41"/>
      <c r="V362" s="41"/>
      <c r="W362" s="41"/>
      <c r="X362" s="41"/>
      <c r="Y362" s="41"/>
      <c r="Z362" s="41"/>
      <c r="AA362" s="41"/>
      <c r="AB362" s="41"/>
      <c r="AC362" s="41"/>
      <c r="AD362" s="41"/>
      <c r="AE362" s="41"/>
      <c r="AT362" s="19" t="s">
        <v>592</v>
      </c>
      <c r="AU362" s="19" t="s">
        <v>86</v>
      </c>
    </row>
    <row r="363" s="2" customFormat="1" ht="40.8" customHeight="1">
      <c r="A363" s="41"/>
      <c r="B363" s="42"/>
      <c r="C363" s="207" t="s">
        <v>585</v>
      </c>
      <c r="D363" s="207" t="s">
        <v>166</v>
      </c>
      <c r="E363" s="208" t="s">
        <v>1574</v>
      </c>
      <c r="F363" s="209" t="s">
        <v>1575</v>
      </c>
      <c r="G363" s="210" t="s">
        <v>335</v>
      </c>
      <c r="H363" s="211">
        <v>1</v>
      </c>
      <c r="I363" s="212"/>
      <c r="J363" s="213">
        <f>ROUND(I363*H363,2)</f>
        <v>0</v>
      </c>
      <c r="K363" s="209" t="s">
        <v>32</v>
      </c>
      <c r="L363" s="47"/>
      <c r="M363" s="214" t="s">
        <v>32</v>
      </c>
      <c r="N363" s="215" t="s">
        <v>47</v>
      </c>
      <c r="O363" s="87"/>
      <c r="P363" s="216">
        <f>O363*H363</f>
        <v>0</v>
      </c>
      <c r="Q363" s="216">
        <v>0</v>
      </c>
      <c r="R363" s="216">
        <f>Q363*H363</f>
        <v>0</v>
      </c>
      <c r="S363" s="216">
        <v>0</v>
      </c>
      <c r="T363" s="217">
        <f>S363*H363</f>
        <v>0</v>
      </c>
      <c r="U363" s="41"/>
      <c r="V363" s="41"/>
      <c r="W363" s="41"/>
      <c r="X363" s="41"/>
      <c r="Y363" s="41"/>
      <c r="Z363" s="41"/>
      <c r="AA363" s="41"/>
      <c r="AB363" s="41"/>
      <c r="AC363" s="41"/>
      <c r="AD363" s="41"/>
      <c r="AE363" s="41"/>
      <c r="AR363" s="218" t="s">
        <v>171</v>
      </c>
      <c r="AT363" s="218" t="s">
        <v>166</v>
      </c>
      <c r="AU363" s="218" t="s">
        <v>86</v>
      </c>
      <c r="AY363" s="19" t="s">
        <v>164</v>
      </c>
      <c r="BE363" s="219">
        <f>IF(N363="základní",J363,0)</f>
        <v>0</v>
      </c>
      <c r="BF363" s="219">
        <f>IF(N363="snížená",J363,0)</f>
        <v>0</v>
      </c>
      <c r="BG363" s="219">
        <f>IF(N363="zákl. přenesená",J363,0)</f>
        <v>0</v>
      </c>
      <c r="BH363" s="219">
        <f>IF(N363="sníž. přenesená",J363,0)</f>
        <v>0</v>
      </c>
      <c r="BI363" s="219">
        <f>IF(N363="nulová",J363,0)</f>
        <v>0</v>
      </c>
      <c r="BJ363" s="19" t="s">
        <v>84</v>
      </c>
      <c r="BK363" s="219">
        <f>ROUND(I363*H363,2)</f>
        <v>0</v>
      </c>
      <c r="BL363" s="19" t="s">
        <v>171</v>
      </c>
      <c r="BM363" s="218" t="s">
        <v>970</v>
      </c>
    </row>
    <row r="364" s="2" customFormat="1">
      <c r="A364" s="41"/>
      <c r="B364" s="42"/>
      <c r="C364" s="43"/>
      <c r="D364" s="227" t="s">
        <v>592</v>
      </c>
      <c r="E364" s="43"/>
      <c r="F364" s="268" t="s">
        <v>1576</v>
      </c>
      <c r="G364" s="43"/>
      <c r="H364" s="43"/>
      <c r="I364" s="222"/>
      <c r="J364" s="43"/>
      <c r="K364" s="43"/>
      <c r="L364" s="47"/>
      <c r="M364" s="223"/>
      <c r="N364" s="224"/>
      <c r="O364" s="87"/>
      <c r="P364" s="87"/>
      <c r="Q364" s="87"/>
      <c r="R364" s="87"/>
      <c r="S364" s="87"/>
      <c r="T364" s="88"/>
      <c r="U364" s="41"/>
      <c r="V364" s="41"/>
      <c r="W364" s="41"/>
      <c r="X364" s="41"/>
      <c r="Y364" s="41"/>
      <c r="Z364" s="41"/>
      <c r="AA364" s="41"/>
      <c r="AB364" s="41"/>
      <c r="AC364" s="41"/>
      <c r="AD364" s="41"/>
      <c r="AE364" s="41"/>
      <c r="AT364" s="19" t="s">
        <v>592</v>
      </c>
      <c r="AU364" s="19" t="s">
        <v>86</v>
      </c>
    </row>
    <row r="365" s="2" customFormat="1" ht="36" customHeight="1">
      <c r="A365" s="41"/>
      <c r="B365" s="42"/>
      <c r="C365" s="207" t="s">
        <v>597</v>
      </c>
      <c r="D365" s="207" t="s">
        <v>166</v>
      </c>
      <c r="E365" s="208" t="s">
        <v>1577</v>
      </c>
      <c r="F365" s="209" t="s">
        <v>1578</v>
      </c>
      <c r="G365" s="210" t="s">
        <v>335</v>
      </c>
      <c r="H365" s="211">
        <v>1</v>
      </c>
      <c r="I365" s="212"/>
      <c r="J365" s="213">
        <f>ROUND(I365*H365,2)</f>
        <v>0</v>
      </c>
      <c r="K365" s="209" t="s">
        <v>32</v>
      </c>
      <c r="L365" s="47"/>
      <c r="M365" s="214" t="s">
        <v>32</v>
      </c>
      <c r="N365" s="215" t="s">
        <v>47</v>
      </c>
      <c r="O365" s="87"/>
      <c r="P365" s="216">
        <f>O365*H365</f>
        <v>0</v>
      </c>
      <c r="Q365" s="216">
        <v>0</v>
      </c>
      <c r="R365" s="216">
        <f>Q365*H365</f>
        <v>0</v>
      </c>
      <c r="S365" s="216">
        <v>0</v>
      </c>
      <c r="T365" s="217">
        <f>S365*H365</f>
        <v>0</v>
      </c>
      <c r="U365" s="41"/>
      <c r="V365" s="41"/>
      <c r="W365" s="41"/>
      <c r="X365" s="41"/>
      <c r="Y365" s="41"/>
      <c r="Z365" s="41"/>
      <c r="AA365" s="41"/>
      <c r="AB365" s="41"/>
      <c r="AC365" s="41"/>
      <c r="AD365" s="41"/>
      <c r="AE365" s="41"/>
      <c r="AR365" s="218" t="s">
        <v>171</v>
      </c>
      <c r="AT365" s="218" t="s">
        <v>166</v>
      </c>
      <c r="AU365" s="218" t="s">
        <v>86</v>
      </c>
      <c r="AY365" s="19" t="s">
        <v>164</v>
      </c>
      <c r="BE365" s="219">
        <f>IF(N365="základní",J365,0)</f>
        <v>0</v>
      </c>
      <c r="BF365" s="219">
        <f>IF(N365="snížená",J365,0)</f>
        <v>0</v>
      </c>
      <c r="BG365" s="219">
        <f>IF(N365="zákl. přenesená",J365,0)</f>
        <v>0</v>
      </c>
      <c r="BH365" s="219">
        <f>IF(N365="sníž. přenesená",J365,0)</f>
        <v>0</v>
      </c>
      <c r="BI365" s="219">
        <f>IF(N365="nulová",J365,0)</f>
        <v>0</v>
      </c>
      <c r="BJ365" s="19" t="s">
        <v>84</v>
      </c>
      <c r="BK365" s="219">
        <f>ROUND(I365*H365,2)</f>
        <v>0</v>
      </c>
      <c r="BL365" s="19" t="s">
        <v>171</v>
      </c>
      <c r="BM365" s="218" t="s">
        <v>982</v>
      </c>
    </row>
    <row r="366" s="2" customFormat="1">
      <c r="A366" s="41"/>
      <c r="B366" s="42"/>
      <c r="C366" s="43"/>
      <c r="D366" s="227" t="s">
        <v>592</v>
      </c>
      <c r="E366" s="43"/>
      <c r="F366" s="268" t="s">
        <v>1579</v>
      </c>
      <c r="G366" s="43"/>
      <c r="H366" s="43"/>
      <c r="I366" s="222"/>
      <c r="J366" s="43"/>
      <c r="K366" s="43"/>
      <c r="L366" s="47"/>
      <c r="M366" s="223"/>
      <c r="N366" s="224"/>
      <c r="O366" s="87"/>
      <c r="P366" s="87"/>
      <c r="Q366" s="87"/>
      <c r="R366" s="87"/>
      <c r="S366" s="87"/>
      <c r="T366" s="88"/>
      <c r="U366" s="41"/>
      <c r="V366" s="41"/>
      <c r="W366" s="41"/>
      <c r="X366" s="41"/>
      <c r="Y366" s="41"/>
      <c r="Z366" s="41"/>
      <c r="AA366" s="41"/>
      <c r="AB366" s="41"/>
      <c r="AC366" s="41"/>
      <c r="AD366" s="41"/>
      <c r="AE366" s="41"/>
      <c r="AT366" s="19" t="s">
        <v>592</v>
      </c>
      <c r="AU366" s="19" t="s">
        <v>86</v>
      </c>
    </row>
    <row r="367" s="2" customFormat="1" ht="16.5" customHeight="1">
      <c r="A367" s="41"/>
      <c r="B367" s="42"/>
      <c r="C367" s="207" t="s">
        <v>602</v>
      </c>
      <c r="D367" s="207" t="s">
        <v>166</v>
      </c>
      <c r="E367" s="208" t="s">
        <v>1580</v>
      </c>
      <c r="F367" s="209" t="s">
        <v>1581</v>
      </c>
      <c r="G367" s="210" t="s">
        <v>335</v>
      </c>
      <c r="H367" s="211">
        <v>1</v>
      </c>
      <c r="I367" s="212"/>
      <c r="J367" s="213">
        <f>ROUND(I367*H367,2)</f>
        <v>0</v>
      </c>
      <c r="K367" s="209" t="s">
        <v>32</v>
      </c>
      <c r="L367" s="47"/>
      <c r="M367" s="214" t="s">
        <v>32</v>
      </c>
      <c r="N367" s="215" t="s">
        <v>47</v>
      </c>
      <c r="O367" s="87"/>
      <c r="P367" s="216">
        <f>O367*H367</f>
        <v>0</v>
      </c>
      <c r="Q367" s="216">
        <v>0</v>
      </c>
      <c r="R367" s="216">
        <f>Q367*H367</f>
        <v>0</v>
      </c>
      <c r="S367" s="216">
        <v>0</v>
      </c>
      <c r="T367" s="217">
        <f>S367*H367</f>
        <v>0</v>
      </c>
      <c r="U367" s="41"/>
      <c r="V367" s="41"/>
      <c r="W367" s="41"/>
      <c r="X367" s="41"/>
      <c r="Y367" s="41"/>
      <c r="Z367" s="41"/>
      <c r="AA367" s="41"/>
      <c r="AB367" s="41"/>
      <c r="AC367" s="41"/>
      <c r="AD367" s="41"/>
      <c r="AE367" s="41"/>
      <c r="AR367" s="218" t="s">
        <v>171</v>
      </c>
      <c r="AT367" s="218" t="s">
        <v>166</v>
      </c>
      <c r="AU367" s="218" t="s">
        <v>86</v>
      </c>
      <c r="AY367" s="19" t="s">
        <v>164</v>
      </c>
      <c r="BE367" s="219">
        <f>IF(N367="základní",J367,0)</f>
        <v>0</v>
      </c>
      <c r="BF367" s="219">
        <f>IF(N367="snížená",J367,0)</f>
        <v>0</v>
      </c>
      <c r="BG367" s="219">
        <f>IF(N367="zákl. přenesená",J367,0)</f>
        <v>0</v>
      </c>
      <c r="BH367" s="219">
        <f>IF(N367="sníž. přenesená",J367,0)</f>
        <v>0</v>
      </c>
      <c r="BI367" s="219">
        <f>IF(N367="nulová",J367,0)</f>
        <v>0</v>
      </c>
      <c r="BJ367" s="19" t="s">
        <v>84</v>
      </c>
      <c r="BK367" s="219">
        <f>ROUND(I367*H367,2)</f>
        <v>0</v>
      </c>
      <c r="BL367" s="19" t="s">
        <v>171</v>
      </c>
      <c r="BM367" s="218" t="s">
        <v>994</v>
      </c>
    </row>
    <row r="368" s="2" customFormat="1">
      <c r="A368" s="41"/>
      <c r="B368" s="42"/>
      <c r="C368" s="43"/>
      <c r="D368" s="227" t="s">
        <v>592</v>
      </c>
      <c r="E368" s="43"/>
      <c r="F368" s="268" t="s">
        <v>1582</v>
      </c>
      <c r="G368" s="43"/>
      <c r="H368" s="43"/>
      <c r="I368" s="222"/>
      <c r="J368" s="43"/>
      <c r="K368" s="43"/>
      <c r="L368" s="47"/>
      <c r="M368" s="223"/>
      <c r="N368" s="224"/>
      <c r="O368" s="87"/>
      <c r="P368" s="87"/>
      <c r="Q368" s="87"/>
      <c r="R368" s="87"/>
      <c r="S368" s="87"/>
      <c r="T368" s="88"/>
      <c r="U368" s="41"/>
      <c r="V368" s="41"/>
      <c r="W368" s="41"/>
      <c r="X368" s="41"/>
      <c r="Y368" s="41"/>
      <c r="Z368" s="41"/>
      <c r="AA368" s="41"/>
      <c r="AB368" s="41"/>
      <c r="AC368" s="41"/>
      <c r="AD368" s="41"/>
      <c r="AE368" s="41"/>
      <c r="AT368" s="19" t="s">
        <v>592</v>
      </c>
      <c r="AU368" s="19" t="s">
        <v>86</v>
      </c>
    </row>
    <row r="369" s="2" customFormat="1" ht="16.5" customHeight="1">
      <c r="A369" s="41"/>
      <c r="B369" s="42"/>
      <c r="C369" s="207" t="s">
        <v>608</v>
      </c>
      <c r="D369" s="207" t="s">
        <v>166</v>
      </c>
      <c r="E369" s="208" t="s">
        <v>1583</v>
      </c>
      <c r="F369" s="209" t="s">
        <v>1584</v>
      </c>
      <c r="G369" s="210" t="s">
        <v>335</v>
      </c>
      <c r="H369" s="211">
        <v>1</v>
      </c>
      <c r="I369" s="212"/>
      <c r="J369" s="213">
        <f>ROUND(I369*H369,2)</f>
        <v>0</v>
      </c>
      <c r="K369" s="209" t="s">
        <v>32</v>
      </c>
      <c r="L369" s="47"/>
      <c r="M369" s="214" t="s">
        <v>32</v>
      </c>
      <c r="N369" s="215" t="s">
        <v>47</v>
      </c>
      <c r="O369" s="87"/>
      <c r="P369" s="216">
        <f>O369*H369</f>
        <v>0</v>
      </c>
      <c r="Q369" s="216">
        <v>0</v>
      </c>
      <c r="R369" s="216">
        <f>Q369*H369</f>
        <v>0</v>
      </c>
      <c r="S369" s="216">
        <v>0</v>
      </c>
      <c r="T369" s="217">
        <f>S369*H369</f>
        <v>0</v>
      </c>
      <c r="U369" s="41"/>
      <c r="V369" s="41"/>
      <c r="W369" s="41"/>
      <c r="X369" s="41"/>
      <c r="Y369" s="41"/>
      <c r="Z369" s="41"/>
      <c r="AA369" s="41"/>
      <c r="AB369" s="41"/>
      <c r="AC369" s="41"/>
      <c r="AD369" s="41"/>
      <c r="AE369" s="41"/>
      <c r="AR369" s="218" t="s">
        <v>171</v>
      </c>
      <c r="AT369" s="218" t="s">
        <v>166</v>
      </c>
      <c r="AU369" s="218" t="s">
        <v>86</v>
      </c>
      <c r="AY369" s="19" t="s">
        <v>164</v>
      </c>
      <c r="BE369" s="219">
        <f>IF(N369="základní",J369,0)</f>
        <v>0</v>
      </c>
      <c r="BF369" s="219">
        <f>IF(N369="snížená",J369,0)</f>
        <v>0</v>
      </c>
      <c r="BG369" s="219">
        <f>IF(N369="zákl. přenesená",J369,0)</f>
        <v>0</v>
      </c>
      <c r="BH369" s="219">
        <f>IF(N369="sníž. přenesená",J369,0)</f>
        <v>0</v>
      </c>
      <c r="BI369" s="219">
        <f>IF(N369="nulová",J369,0)</f>
        <v>0</v>
      </c>
      <c r="BJ369" s="19" t="s">
        <v>84</v>
      </c>
      <c r="BK369" s="219">
        <f>ROUND(I369*H369,2)</f>
        <v>0</v>
      </c>
      <c r="BL369" s="19" t="s">
        <v>171</v>
      </c>
      <c r="BM369" s="218" t="s">
        <v>1014</v>
      </c>
    </row>
    <row r="370" s="2" customFormat="1">
      <c r="A370" s="41"/>
      <c r="B370" s="42"/>
      <c r="C370" s="43"/>
      <c r="D370" s="227" t="s">
        <v>592</v>
      </c>
      <c r="E370" s="43"/>
      <c r="F370" s="268" t="s">
        <v>1585</v>
      </c>
      <c r="G370" s="43"/>
      <c r="H370" s="43"/>
      <c r="I370" s="222"/>
      <c r="J370" s="43"/>
      <c r="K370" s="43"/>
      <c r="L370" s="47"/>
      <c r="M370" s="223"/>
      <c r="N370" s="224"/>
      <c r="O370" s="87"/>
      <c r="P370" s="87"/>
      <c r="Q370" s="87"/>
      <c r="R370" s="87"/>
      <c r="S370" s="87"/>
      <c r="T370" s="88"/>
      <c r="U370" s="41"/>
      <c r="V370" s="41"/>
      <c r="W370" s="41"/>
      <c r="X370" s="41"/>
      <c r="Y370" s="41"/>
      <c r="Z370" s="41"/>
      <c r="AA370" s="41"/>
      <c r="AB370" s="41"/>
      <c r="AC370" s="41"/>
      <c r="AD370" s="41"/>
      <c r="AE370" s="41"/>
      <c r="AT370" s="19" t="s">
        <v>592</v>
      </c>
      <c r="AU370" s="19" t="s">
        <v>86</v>
      </c>
    </row>
    <row r="371" s="2" customFormat="1" ht="16.5" customHeight="1">
      <c r="A371" s="41"/>
      <c r="B371" s="42"/>
      <c r="C371" s="207" t="s">
        <v>613</v>
      </c>
      <c r="D371" s="207" t="s">
        <v>166</v>
      </c>
      <c r="E371" s="208" t="s">
        <v>1586</v>
      </c>
      <c r="F371" s="209" t="s">
        <v>1587</v>
      </c>
      <c r="G371" s="210" t="s">
        <v>335</v>
      </c>
      <c r="H371" s="211">
        <v>1</v>
      </c>
      <c r="I371" s="212"/>
      <c r="J371" s="213">
        <f>ROUND(I371*H371,2)</f>
        <v>0</v>
      </c>
      <c r="K371" s="209" t="s">
        <v>32</v>
      </c>
      <c r="L371" s="47"/>
      <c r="M371" s="214" t="s">
        <v>32</v>
      </c>
      <c r="N371" s="215" t="s">
        <v>47</v>
      </c>
      <c r="O371" s="87"/>
      <c r="P371" s="216">
        <f>O371*H371</f>
        <v>0</v>
      </c>
      <c r="Q371" s="216">
        <v>0</v>
      </c>
      <c r="R371" s="216">
        <f>Q371*H371</f>
        <v>0</v>
      </c>
      <c r="S371" s="216">
        <v>0</v>
      </c>
      <c r="T371" s="217">
        <f>S371*H371</f>
        <v>0</v>
      </c>
      <c r="U371" s="41"/>
      <c r="V371" s="41"/>
      <c r="W371" s="41"/>
      <c r="X371" s="41"/>
      <c r="Y371" s="41"/>
      <c r="Z371" s="41"/>
      <c r="AA371" s="41"/>
      <c r="AB371" s="41"/>
      <c r="AC371" s="41"/>
      <c r="AD371" s="41"/>
      <c r="AE371" s="41"/>
      <c r="AR371" s="218" t="s">
        <v>171</v>
      </c>
      <c r="AT371" s="218" t="s">
        <v>166</v>
      </c>
      <c r="AU371" s="218" t="s">
        <v>86</v>
      </c>
      <c r="AY371" s="19" t="s">
        <v>164</v>
      </c>
      <c r="BE371" s="219">
        <f>IF(N371="základní",J371,0)</f>
        <v>0</v>
      </c>
      <c r="BF371" s="219">
        <f>IF(N371="snížená",J371,0)</f>
        <v>0</v>
      </c>
      <c r="BG371" s="219">
        <f>IF(N371="zákl. přenesená",J371,0)</f>
        <v>0</v>
      </c>
      <c r="BH371" s="219">
        <f>IF(N371="sníž. přenesená",J371,0)</f>
        <v>0</v>
      </c>
      <c r="BI371" s="219">
        <f>IF(N371="nulová",J371,0)</f>
        <v>0</v>
      </c>
      <c r="BJ371" s="19" t="s">
        <v>84</v>
      </c>
      <c r="BK371" s="219">
        <f>ROUND(I371*H371,2)</f>
        <v>0</v>
      </c>
      <c r="BL371" s="19" t="s">
        <v>171</v>
      </c>
      <c r="BM371" s="218" t="s">
        <v>1025</v>
      </c>
    </row>
    <row r="372" s="2" customFormat="1">
      <c r="A372" s="41"/>
      <c r="B372" s="42"/>
      <c r="C372" s="43"/>
      <c r="D372" s="227" t="s">
        <v>592</v>
      </c>
      <c r="E372" s="43"/>
      <c r="F372" s="268" t="s">
        <v>1588</v>
      </c>
      <c r="G372" s="43"/>
      <c r="H372" s="43"/>
      <c r="I372" s="222"/>
      <c r="J372" s="43"/>
      <c r="K372" s="43"/>
      <c r="L372" s="47"/>
      <c r="M372" s="274"/>
      <c r="N372" s="275"/>
      <c r="O372" s="271"/>
      <c r="P372" s="271"/>
      <c r="Q372" s="271"/>
      <c r="R372" s="271"/>
      <c r="S372" s="271"/>
      <c r="T372" s="276"/>
      <c r="U372" s="41"/>
      <c r="V372" s="41"/>
      <c r="W372" s="41"/>
      <c r="X372" s="41"/>
      <c r="Y372" s="41"/>
      <c r="Z372" s="41"/>
      <c r="AA372" s="41"/>
      <c r="AB372" s="41"/>
      <c r="AC372" s="41"/>
      <c r="AD372" s="41"/>
      <c r="AE372" s="41"/>
      <c r="AT372" s="19" t="s">
        <v>592</v>
      </c>
      <c r="AU372" s="19" t="s">
        <v>86</v>
      </c>
    </row>
    <row r="373" s="2" customFormat="1" ht="6.96" customHeight="1">
      <c r="A373" s="41"/>
      <c r="B373" s="62"/>
      <c r="C373" s="63"/>
      <c r="D373" s="63"/>
      <c r="E373" s="63"/>
      <c r="F373" s="63"/>
      <c r="G373" s="63"/>
      <c r="H373" s="63"/>
      <c r="I373" s="63"/>
      <c r="J373" s="63"/>
      <c r="K373" s="63"/>
      <c r="L373" s="47"/>
      <c r="M373" s="41"/>
      <c r="O373" s="41"/>
      <c r="P373" s="41"/>
      <c r="Q373" s="41"/>
      <c r="R373" s="41"/>
      <c r="S373" s="41"/>
      <c r="T373" s="41"/>
      <c r="U373" s="41"/>
      <c r="V373" s="41"/>
      <c r="W373" s="41"/>
      <c r="X373" s="41"/>
      <c r="Y373" s="41"/>
      <c r="Z373" s="41"/>
      <c r="AA373" s="41"/>
      <c r="AB373" s="41"/>
      <c r="AC373" s="41"/>
      <c r="AD373" s="41"/>
      <c r="AE373" s="41"/>
    </row>
  </sheetData>
  <sheetProtection sheet="1" autoFilter="0" formatColumns="0" formatRows="0" objects="1" scenarios="1" spinCount="100000" saltValue="3sv2yzBUxHfXNXkXHMsRyEVRi6WPwbebB8iTTX4Xz2TyVnl+mIb1MjO/qZncw8SfhRhczjDj98trfymTyEhATA==" hashValue="HDjsSEY7/epc/PCCgF1QZicQ2VZaV0heDs2a5MIq6xCwrRVSC+PghAKLHCuG/WhFTm5ab1ZFUUWhDkK2gxrbiw==" algorithmName="SHA-512" password="CC35"/>
  <autoFilter ref="C90:K372"/>
  <mergeCells count="9">
    <mergeCell ref="E7:H7"/>
    <mergeCell ref="E9:H9"/>
    <mergeCell ref="E18:H18"/>
    <mergeCell ref="E27:H27"/>
    <mergeCell ref="E48:H48"/>
    <mergeCell ref="E50:H50"/>
    <mergeCell ref="E81:H81"/>
    <mergeCell ref="E83:H83"/>
    <mergeCell ref="L2:V2"/>
  </mergeCells>
  <hyperlinks>
    <hyperlink ref="F95" r:id="rId1" display="https://podminky.urs.cz/item/CS_URS_2024_01/119003131"/>
    <hyperlink ref="F100" r:id="rId2" display="https://podminky.urs.cz/item/CS_URS_2024_01/119003132"/>
    <hyperlink ref="F105" r:id="rId3" display="https://podminky.urs.cz/item/CS_URS_2024_01/131313702"/>
    <hyperlink ref="F109" r:id="rId4" display="https://podminky.urs.cz/item/CS_URS_2024_01/131313712"/>
    <hyperlink ref="F113" r:id="rId5" display="https://podminky.urs.cz/item/CS_URS_2024_01/132312122"/>
    <hyperlink ref="F117" r:id="rId6" display="https://podminky.urs.cz/item/CS_URS_2024_01/132351101"/>
    <hyperlink ref="F121" r:id="rId7" display="https://podminky.urs.cz/item/CS_URS_2024_01/151101101"/>
    <hyperlink ref="F125" r:id="rId8" display="https://podminky.urs.cz/item/CS_URS_2024_01/151101111"/>
    <hyperlink ref="F129" r:id="rId9" display="https://podminky.urs.cz/item/CS_URS_2024_01/151101201"/>
    <hyperlink ref="F133" r:id="rId10" display="https://podminky.urs.cz/item/CS_URS_2024_01/151101211"/>
    <hyperlink ref="F137" r:id="rId11" display="https://podminky.urs.cz/item/CS_URS_2024_01/162251122"/>
    <hyperlink ref="F148" r:id="rId12" display="https://podminky.urs.cz/item/CS_URS_2024_01/162751137"/>
    <hyperlink ref="F159" r:id="rId13" display="https://podminky.urs.cz/item/CS_URS_2024_01/167151102"/>
    <hyperlink ref="F170" r:id="rId14" display="https://podminky.urs.cz/item/CS_URS_2024_01/171201221"/>
    <hyperlink ref="F183" r:id="rId15" display="https://podminky.urs.cz/item/CS_URS_2024_01/451572111"/>
    <hyperlink ref="F188" r:id="rId16" display="https://podminky.urs.cz/item/CS_URS_2024_01/175111101"/>
    <hyperlink ref="F199" r:id="rId17" display="https://podminky.urs.cz/item/CS_URS_2024_01/174151101"/>
    <hyperlink ref="F207" r:id="rId18" display="https://podminky.urs.cz/item/CS_URS_2024_01/721219621"/>
    <hyperlink ref="F214" r:id="rId19" display="https://podminky.urs.cz/item/CS_URS_2023_02/871265211"/>
    <hyperlink ref="F218" r:id="rId20" display="https://podminky.urs.cz/item/CS_URS_2023_02/871265221"/>
    <hyperlink ref="F222" r:id="rId21" display="https://podminky.urs.cz/item/CS_URS_2024_01/877260310"/>
    <hyperlink ref="F235" r:id="rId22" display="https://podminky.urs.cz/item/CS_URS_2024_01/877260320"/>
    <hyperlink ref="F249" r:id="rId23" display="https://podminky.urs.cz/item/CS_URS_2024_01/949101111"/>
    <hyperlink ref="F254" r:id="rId24" display="https://podminky.urs.cz/item/CS_URS_2024_01/949101112"/>
    <hyperlink ref="F260" r:id="rId25" display="https://podminky.urs.cz/item/CS_URS_2024_01/998011001"/>
    <hyperlink ref="F264" r:id="rId26" display="https://podminky.urs.cz/item/CS_URS_2024_01/713463411"/>
    <hyperlink ref="F269" r:id="rId27" display="https://podminky.urs.cz/item/CS_URS_2024_01/998713101"/>
    <hyperlink ref="F272" r:id="rId28" display="https://podminky.urs.cz/item/CS_URS_2024_01/721174042"/>
    <hyperlink ref="F276" r:id="rId29" display="https://podminky.urs.cz/item/CS_URS_2024_01/721194104"/>
    <hyperlink ref="F284" r:id="rId30" display="https://podminky.urs.cz/item/CS_URS_2024_01/721210818"/>
    <hyperlink ref="F286" r:id="rId31" display="https://podminky.urs.cz/item/CS_URS_2024_01/721211913"/>
    <hyperlink ref="F293" r:id="rId32" display="https://podminky.urs.cz/item/CS_URS_2024_01/998721101"/>
    <hyperlink ref="F299" r:id="rId33" display="https://podminky.urs.cz/item/CS_URS_2024_01/722190401"/>
    <hyperlink ref="F303" r:id="rId34" display="https://podminky.urs.cz/item/CS_URS_2024_01/722221134"/>
    <hyperlink ref="F309" r:id="rId35" display="https://podminky.urs.cz/item/CS_URS_2024_01/998722101"/>
    <hyperlink ref="F312" r:id="rId36" display="https://podminky.urs.cz/item/CS_URS_2024_01/727212101"/>
    <hyperlink ref="F318" r:id="rId37" display="https://podminky.urs.cz/item/CS_URS_2024_01/721290111"/>
    <hyperlink ref="F325" r:id="rId38" display="https://podminky.urs.cz/item/CS_URS_2024_01/722290234"/>
    <hyperlink ref="F329" r:id="rId39" display="https://podminky.urs.cz/item/CS_URS_2024_01/892241111"/>
    <hyperlink ref="F340" r:id="rId40" display="https://podminky.urs.cz/item/CS_URS_2024_01/359901211"/>
    <hyperlink ref="F345" r:id="rId41" display="https://podminky.urs.cz/item/CS_URS_2024_01/359901212"/>
  </hyperlinks>
  <pageMargins left="0.39375" right="0.39375" top="0.39375" bottom="0.39375" header="0" footer="0"/>
  <pageSetup paperSize="9" orientation="portrait" blackAndWhite="1" fitToHeight="100"/>
  <headerFooter>
    <oddFooter>&amp;CStrana &amp;P z &amp;N</oddFooter>
  </headerFooter>
  <drawing r:id="rId42"/>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92</v>
      </c>
    </row>
    <row r="3" s="1" customFormat="1" ht="6.96" customHeight="1">
      <c r="B3" s="131"/>
      <c r="C3" s="132"/>
      <c r="D3" s="132"/>
      <c r="E3" s="132"/>
      <c r="F3" s="132"/>
      <c r="G3" s="132"/>
      <c r="H3" s="132"/>
      <c r="I3" s="132"/>
      <c r="J3" s="132"/>
      <c r="K3" s="132"/>
      <c r="L3" s="22"/>
      <c r="AT3" s="19" t="s">
        <v>86</v>
      </c>
    </row>
    <row r="4" s="1" customFormat="1" ht="24.96" customHeight="1">
      <c r="B4" s="22"/>
      <c r="D4" s="133" t="s">
        <v>116</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Energetické úspory budovy č.5</v>
      </c>
      <c r="F7" s="135"/>
      <c r="G7" s="135"/>
      <c r="H7" s="135"/>
      <c r="L7" s="22"/>
    </row>
    <row r="8" s="2" customFormat="1" ht="12" customHeight="1">
      <c r="A8" s="41"/>
      <c r="B8" s="47"/>
      <c r="C8" s="41"/>
      <c r="D8" s="135" t="s">
        <v>117</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1589</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33</v>
      </c>
      <c r="G12" s="41"/>
      <c r="H12" s="41"/>
      <c r="I12" s="135" t="s">
        <v>24</v>
      </c>
      <c r="J12" s="140" t="str">
        <f>'Rekapitulace stavby'!AN8</f>
        <v>17. 12. 2023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ROUND(J83,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ROUND((SUM(BE83:BE241)),  2)</f>
        <v>0</v>
      </c>
      <c r="G33" s="41"/>
      <c r="H33" s="41"/>
      <c r="I33" s="151">
        <v>0.20999999999999999</v>
      </c>
      <c r="J33" s="150">
        <f>ROUND(((SUM(BE83:BE241))*I33),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ROUND((SUM(BF83:BF241)),  2)</f>
        <v>0</v>
      </c>
      <c r="G34" s="41"/>
      <c r="H34" s="41"/>
      <c r="I34" s="151">
        <v>0.12</v>
      </c>
      <c r="J34" s="150">
        <f>ROUND(((SUM(BF83:BF241))*I34),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ROUND((SUM(BG83:BG241)),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ROUND((SUM(BH83:BH241)),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ROUND((SUM(BI83:BI241)),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119</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Energetické úspory budovy č.5</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117</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03 - Elektroinstalce</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 xml:space="preserve"> </v>
      </c>
      <c r="G52" s="43"/>
      <c r="H52" s="43"/>
      <c r="I52" s="34" t="s">
        <v>24</v>
      </c>
      <c r="J52" s="75" t="str">
        <f>IF(J12="","",J12)</f>
        <v>17. 12. 2023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120</v>
      </c>
      <c r="D57" s="165"/>
      <c r="E57" s="165"/>
      <c r="F57" s="165"/>
      <c r="G57" s="165"/>
      <c r="H57" s="165"/>
      <c r="I57" s="165"/>
      <c r="J57" s="166" t="s">
        <v>121</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J83</f>
        <v>0</v>
      </c>
      <c r="K59" s="43"/>
      <c r="L59" s="137"/>
      <c r="S59" s="41"/>
      <c r="T59" s="41"/>
      <c r="U59" s="41"/>
      <c r="V59" s="41"/>
      <c r="W59" s="41"/>
      <c r="X59" s="41"/>
      <c r="Y59" s="41"/>
      <c r="Z59" s="41"/>
      <c r="AA59" s="41"/>
      <c r="AB59" s="41"/>
      <c r="AC59" s="41"/>
      <c r="AD59" s="41"/>
      <c r="AE59" s="41"/>
      <c r="AU59" s="19" t="s">
        <v>122</v>
      </c>
    </row>
    <row r="60" s="9" customFormat="1" ht="24.96" customHeight="1">
      <c r="A60" s="9"/>
      <c r="B60" s="168"/>
      <c r="C60" s="169"/>
      <c r="D60" s="170" t="s">
        <v>1590</v>
      </c>
      <c r="E60" s="171"/>
      <c r="F60" s="171"/>
      <c r="G60" s="171"/>
      <c r="H60" s="171"/>
      <c r="I60" s="171"/>
      <c r="J60" s="172">
        <f>J84</f>
        <v>0</v>
      </c>
      <c r="K60" s="169"/>
      <c r="L60" s="173"/>
      <c r="S60" s="9"/>
      <c r="T60" s="9"/>
      <c r="U60" s="9"/>
      <c r="V60" s="9"/>
      <c r="W60" s="9"/>
      <c r="X60" s="9"/>
      <c r="Y60" s="9"/>
      <c r="Z60" s="9"/>
      <c r="AA60" s="9"/>
      <c r="AB60" s="9"/>
      <c r="AC60" s="9"/>
      <c r="AD60" s="9"/>
      <c r="AE60" s="9"/>
    </row>
    <row r="61" s="9" customFormat="1" ht="24.96" customHeight="1">
      <c r="A61" s="9"/>
      <c r="B61" s="168"/>
      <c r="C61" s="169"/>
      <c r="D61" s="170" t="s">
        <v>1591</v>
      </c>
      <c r="E61" s="171"/>
      <c r="F61" s="171"/>
      <c r="G61" s="171"/>
      <c r="H61" s="171"/>
      <c r="I61" s="171"/>
      <c r="J61" s="172">
        <f>J178</f>
        <v>0</v>
      </c>
      <c r="K61" s="169"/>
      <c r="L61" s="173"/>
      <c r="S61" s="9"/>
      <c r="T61" s="9"/>
      <c r="U61" s="9"/>
      <c r="V61" s="9"/>
      <c r="W61" s="9"/>
      <c r="X61" s="9"/>
      <c r="Y61" s="9"/>
      <c r="Z61" s="9"/>
      <c r="AA61" s="9"/>
      <c r="AB61" s="9"/>
      <c r="AC61" s="9"/>
      <c r="AD61" s="9"/>
      <c r="AE61" s="9"/>
    </row>
    <row r="62" s="9" customFormat="1" ht="24.96" customHeight="1">
      <c r="A62" s="9"/>
      <c r="B62" s="168"/>
      <c r="C62" s="169"/>
      <c r="D62" s="170" t="s">
        <v>1592</v>
      </c>
      <c r="E62" s="171"/>
      <c r="F62" s="171"/>
      <c r="G62" s="171"/>
      <c r="H62" s="171"/>
      <c r="I62" s="171"/>
      <c r="J62" s="172">
        <f>J209</f>
        <v>0</v>
      </c>
      <c r="K62" s="169"/>
      <c r="L62" s="173"/>
      <c r="S62" s="9"/>
      <c r="T62" s="9"/>
      <c r="U62" s="9"/>
      <c r="V62" s="9"/>
      <c r="W62" s="9"/>
      <c r="X62" s="9"/>
      <c r="Y62" s="9"/>
      <c r="Z62" s="9"/>
      <c r="AA62" s="9"/>
      <c r="AB62" s="9"/>
      <c r="AC62" s="9"/>
      <c r="AD62" s="9"/>
      <c r="AE62" s="9"/>
    </row>
    <row r="63" s="9" customFormat="1" ht="24.96" customHeight="1">
      <c r="A63" s="9"/>
      <c r="B63" s="168"/>
      <c r="C63" s="169"/>
      <c r="D63" s="170" t="s">
        <v>1593</v>
      </c>
      <c r="E63" s="171"/>
      <c r="F63" s="171"/>
      <c r="G63" s="171"/>
      <c r="H63" s="171"/>
      <c r="I63" s="171"/>
      <c r="J63" s="172">
        <f>J225</f>
        <v>0</v>
      </c>
      <c r="K63" s="169"/>
      <c r="L63" s="173"/>
      <c r="S63" s="9"/>
      <c r="T63" s="9"/>
      <c r="U63" s="9"/>
      <c r="V63" s="9"/>
      <c r="W63" s="9"/>
      <c r="X63" s="9"/>
      <c r="Y63" s="9"/>
      <c r="Z63" s="9"/>
      <c r="AA63" s="9"/>
      <c r="AB63" s="9"/>
      <c r="AC63" s="9"/>
      <c r="AD63" s="9"/>
      <c r="AE63" s="9"/>
    </row>
    <row r="64" s="2" customFormat="1" ht="21.84" customHeight="1">
      <c r="A64" s="41"/>
      <c r="B64" s="42"/>
      <c r="C64" s="43"/>
      <c r="D64" s="43"/>
      <c r="E64" s="43"/>
      <c r="F64" s="43"/>
      <c r="G64" s="43"/>
      <c r="H64" s="43"/>
      <c r="I64" s="43"/>
      <c r="J64" s="43"/>
      <c r="K64" s="43"/>
      <c r="L64" s="137"/>
      <c r="S64" s="41"/>
      <c r="T64" s="41"/>
      <c r="U64" s="41"/>
      <c r="V64" s="41"/>
      <c r="W64" s="41"/>
      <c r="X64" s="41"/>
      <c r="Y64" s="41"/>
      <c r="Z64" s="41"/>
      <c r="AA64" s="41"/>
      <c r="AB64" s="41"/>
      <c r="AC64" s="41"/>
      <c r="AD64" s="41"/>
      <c r="AE64" s="41"/>
    </row>
    <row r="65" s="2" customFormat="1" ht="6.96" customHeight="1">
      <c r="A65" s="41"/>
      <c r="B65" s="62"/>
      <c r="C65" s="63"/>
      <c r="D65" s="63"/>
      <c r="E65" s="63"/>
      <c r="F65" s="63"/>
      <c r="G65" s="63"/>
      <c r="H65" s="63"/>
      <c r="I65" s="63"/>
      <c r="J65" s="63"/>
      <c r="K65" s="63"/>
      <c r="L65" s="137"/>
      <c r="S65" s="41"/>
      <c r="T65" s="41"/>
      <c r="U65" s="41"/>
      <c r="V65" s="41"/>
      <c r="W65" s="41"/>
      <c r="X65" s="41"/>
      <c r="Y65" s="41"/>
      <c r="Z65" s="41"/>
      <c r="AA65" s="41"/>
      <c r="AB65" s="41"/>
      <c r="AC65" s="41"/>
      <c r="AD65" s="41"/>
      <c r="AE65" s="41"/>
    </row>
    <row r="69" s="2" customFormat="1" ht="6.96" customHeight="1">
      <c r="A69" s="41"/>
      <c r="B69" s="64"/>
      <c r="C69" s="65"/>
      <c r="D69" s="65"/>
      <c r="E69" s="65"/>
      <c r="F69" s="65"/>
      <c r="G69" s="65"/>
      <c r="H69" s="65"/>
      <c r="I69" s="65"/>
      <c r="J69" s="65"/>
      <c r="K69" s="65"/>
      <c r="L69" s="137"/>
      <c r="S69" s="41"/>
      <c r="T69" s="41"/>
      <c r="U69" s="41"/>
      <c r="V69" s="41"/>
      <c r="W69" s="41"/>
      <c r="X69" s="41"/>
      <c r="Y69" s="41"/>
      <c r="Z69" s="41"/>
      <c r="AA69" s="41"/>
      <c r="AB69" s="41"/>
      <c r="AC69" s="41"/>
      <c r="AD69" s="41"/>
      <c r="AE69" s="41"/>
    </row>
    <row r="70" s="2" customFormat="1" ht="24.96" customHeight="1">
      <c r="A70" s="41"/>
      <c r="B70" s="42"/>
      <c r="C70" s="25" t="s">
        <v>149</v>
      </c>
      <c r="D70" s="43"/>
      <c r="E70" s="43"/>
      <c r="F70" s="43"/>
      <c r="G70" s="43"/>
      <c r="H70" s="43"/>
      <c r="I70" s="43"/>
      <c r="J70" s="43"/>
      <c r="K70" s="43"/>
      <c r="L70" s="137"/>
      <c r="S70" s="41"/>
      <c r="T70" s="41"/>
      <c r="U70" s="41"/>
      <c r="V70" s="41"/>
      <c r="W70" s="41"/>
      <c r="X70" s="41"/>
      <c r="Y70" s="41"/>
      <c r="Z70" s="41"/>
      <c r="AA70" s="41"/>
      <c r="AB70" s="41"/>
      <c r="AC70" s="41"/>
      <c r="AD70" s="41"/>
      <c r="AE70" s="41"/>
    </row>
    <row r="71" s="2" customFormat="1" ht="6.96" customHeight="1">
      <c r="A71" s="41"/>
      <c r="B71" s="42"/>
      <c r="C71" s="43"/>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12" customHeight="1">
      <c r="A72" s="41"/>
      <c r="B72" s="42"/>
      <c r="C72" s="34" t="s">
        <v>16</v>
      </c>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16.5" customHeight="1">
      <c r="A73" s="41"/>
      <c r="B73" s="42"/>
      <c r="C73" s="43"/>
      <c r="D73" s="43"/>
      <c r="E73" s="163" t="str">
        <f>E7</f>
        <v>Energetické úspory budovy č.5</v>
      </c>
      <c r="F73" s="34"/>
      <c r="G73" s="34"/>
      <c r="H73" s="34"/>
      <c r="I73" s="43"/>
      <c r="J73" s="43"/>
      <c r="K73" s="43"/>
      <c r="L73" s="137"/>
      <c r="S73" s="41"/>
      <c r="T73" s="41"/>
      <c r="U73" s="41"/>
      <c r="V73" s="41"/>
      <c r="W73" s="41"/>
      <c r="X73" s="41"/>
      <c r="Y73" s="41"/>
      <c r="Z73" s="41"/>
      <c r="AA73" s="41"/>
      <c r="AB73" s="41"/>
      <c r="AC73" s="41"/>
      <c r="AD73" s="41"/>
      <c r="AE73" s="41"/>
    </row>
    <row r="74" s="2" customFormat="1" ht="12" customHeight="1">
      <c r="A74" s="41"/>
      <c r="B74" s="42"/>
      <c r="C74" s="34" t="s">
        <v>117</v>
      </c>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6.5" customHeight="1">
      <c r="A75" s="41"/>
      <c r="B75" s="42"/>
      <c r="C75" s="43"/>
      <c r="D75" s="43"/>
      <c r="E75" s="72" t="str">
        <f>E9</f>
        <v>03 - Elektroinstalce</v>
      </c>
      <c r="F75" s="43"/>
      <c r="G75" s="43"/>
      <c r="H75" s="43"/>
      <c r="I75" s="43"/>
      <c r="J75" s="43"/>
      <c r="K75" s="43"/>
      <c r="L75" s="137"/>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2" customHeight="1">
      <c r="A77" s="41"/>
      <c r="B77" s="42"/>
      <c r="C77" s="34" t="s">
        <v>22</v>
      </c>
      <c r="D77" s="43"/>
      <c r="E77" s="43"/>
      <c r="F77" s="29" t="str">
        <f>F12</f>
        <v xml:space="preserve"> </v>
      </c>
      <c r="G77" s="43"/>
      <c r="H77" s="43"/>
      <c r="I77" s="34" t="s">
        <v>24</v>
      </c>
      <c r="J77" s="75" t="str">
        <f>IF(J12="","",J12)</f>
        <v>17. 12. 2023</v>
      </c>
      <c r="K77" s="43"/>
      <c r="L77" s="137"/>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5.15" customHeight="1">
      <c r="A79" s="41"/>
      <c r="B79" s="42"/>
      <c r="C79" s="34" t="s">
        <v>30</v>
      </c>
      <c r="D79" s="43"/>
      <c r="E79" s="43"/>
      <c r="F79" s="29" t="str">
        <f>E15</f>
        <v xml:space="preserve"> </v>
      </c>
      <c r="G79" s="43"/>
      <c r="H79" s="43"/>
      <c r="I79" s="34" t="s">
        <v>37</v>
      </c>
      <c r="J79" s="39" t="str">
        <f>E21</f>
        <v xml:space="preserve"> </v>
      </c>
      <c r="K79" s="43"/>
      <c r="L79" s="137"/>
      <c r="S79" s="41"/>
      <c r="T79" s="41"/>
      <c r="U79" s="41"/>
      <c r="V79" s="41"/>
      <c r="W79" s="41"/>
      <c r="X79" s="41"/>
      <c r="Y79" s="41"/>
      <c r="Z79" s="41"/>
      <c r="AA79" s="41"/>
      <c r="AB79" s="41"/>
      <c r="AC79" s="41"/>
      <c r="AD79" s="41"/>
      <c r="AE79" s="41"/>
    </row>
    <row r="80" s="2" customFormat="1" ht="15.15" customHeight="1">
      <c r="A80" s="41"/>
      <c r="B80" s="42"/>
      <c r="C80" s="34" t="s">
        <v>35</v>
      </c>
      <c r="D80" s="43"/>
      <c r="E80" s="43"/>
      <c r="F80" s="29" t="str">
        <f>IF(E18="","",E18)</f>
        <v>Vyplň údaj</v>
      </c>
      <c r="G80" s="43"/>
      <c r="H80" s="43"/>
      <c r="I80" s="34" t="s">
        <v>39</v>
      </c>
      <c r="J80" s="39" t="str">
        <f>E24</f>
        <v xml:space="preserve"> </v>
      </c>
      <c r="K80" s="43"/>
      <c r="L80" s="137"/>
      <c r="S80" s="41"/>
      <c r="T80" s="41"/>
      <c r="U80" s="41"/>
      <c r="V80" s="41"/>
      <c r="W80" s="41"/>
      <c r="X80" s="41"/>
      <c r="Y80" s="41"/>
      <c r="Z80" s="41"/>
      <c r="AA80" s="41"/>
      <c r="AB80" s="41"/>
      <c r="AC80" s="41"/>
      <c r="AD80" s="41"/>
      <c r="AE80" s="41"/>
    </row>
    <row r="81" s="2" customFormat="1" ht="10.32" customHeight="1">
      <c r="A81" s="41"/>
      <c r="B81" s="42"/>
      <c r="C81" s="43"/>
      <c r="D81" s="43"/>
      <c r="E81" s="43"/>
      <c r="F81" s="43"/>
      <c r="G81" s="43"/>
      <c r="H81" s="43"/>
      <c r="I81" s="43"/>
      <c r="J81" s="43"/>
      <c r="K81" s="43"/>
      <c r="L81" s="137"/>
      <c r="S81" s="41"/>
      <c r="T81" s="41"/>
      <c r="U81" s="41"/>
      <c r="V81" s="41"/>
      <c r="W81" s="41"/>
      <c r="X81" s="41"/>
      <c r="Y81" s="41"/>
      <c r="Z81" s="41"/>
      <c r="AA81" s="41"/>
      <c r="AB81" s="41"/>
      <c r="AC81" s="41"/>
      <c r="AD81" s="41"/>
      <c r="AE81" s="41"/>
    </row>
    <row r="82" s="11" customFormat="1" ht="29.28" customHeight="1">
      <c r="A82" s="180"/>
      <c r="B82" s="181"/>
      <c r="C82" s="182" t="s">
        <v>150</v>
      </c>
      <c r="D82" s="183" t="s">
        <v>61</v>
      </c>
      <c r="E82" s="183" t="s">
        <v>57</v>
      </c>
      <c r="F82" s="183" t="s">
        <v>58</v>
      </c>
      <c r="G82" s="183" t="s">
        <v>151</v>
      </c>
      <c r="H82" s="183" t="s">
        <v>152</v>
      </c>
      <c r="I82" s="183" t="s">
        <v>153</v>
      </c>
      <c r="J82" s="183" t="s">
        <v>121</v>
      </c>
      <c r="K82" s="184" t="s">
        <v>154</v>
      </c>
      <c r="L82" s="185"/>
      <c r="M82" s="95" t="s">
        <v>32</v>
      </c>
      <c r="N82" s="96" t="s">
        <v>46</v>
      </c>
      <c r="O82" s="96" t="s">
        <v>155</v>
      </c>
      <c r="P82" s="96" t="s">
        <v>156</v>
      </c>
      <c r="Q82" s="96" t="s">
        <v>157</v>
      </c>
      <c r="R82" s="96" t="s">
        <v>158</v>
      </c>
      <c r="S82" s="96" t="s">
        <v>159</v>
      </c>
      <c r="T82" s="97" t="s">
        <v>160</v>
      </c>
      <c r="U82" s="180"/>
      <c r="V82" s="180"/>
      <c r="W82" s="180"/>
      <c r="X82" s="180"/>
      <c r="Y82" s="180"/>
      <c r="Z82" s="180"/>
      <c r="AA82" s="180"/>
      <c r="AB82" s="180"/>
      <c r="AC82" s="180"/>
      <c r="AD82" s="180"/>
      <c r="AE82" s="180"/>
    </row>
    <row r="83" s="2" customFormat="1" ht="22.8" customHeight="1">
      <c r="A83" s="41"/>
      <c r="B83" s="42"/>
      <c r="C83" s="102" t="s">
        <v>161</v>
      </c>
      <c r="D83" s="43"/>
      <c r="E83" s="43"/>
      <c r="F83" s="43"/>
      <c r="G83" s="43"/>
      <c r="H83" s="43"/>
      <c r="I83" s="43"/>
      <c r="J83" s="186">
        <f>BK83</f>
        <v>0</v>
      </c>
      <c r="K83" s="43"/>
      <c r="L83" s="47"/>
      <c r="M83" s="98"/>
      <c r="N83" s="187"/>
      <c r="O83" s="99"/>
      <c r="P83" s="188">
        <f>P84+P178+P209+P225</f>
        <v>0</v>
      </c>
      <c r="Q83" s="99"/>
      <c r="R83" s="188">
        <f>R84+R178+R209+R225</f>
        <v>0</v>
      </c>
      <c r="S83" s="99"/>
      <c r="T83" s="189">
        <f>T84+T178+T209+T225</f>
        <v>0</v>
      </c>
      <c r="U83" s="41"/>
      <c r="V83" s="41"/>
      <c r="W83" s="41"/>
      <c r="X83" s="41"/>
      <c r="Y83" s="41"/>
      <c r="Z83" s="41"/>
      <c r="AA83" s="41"/>
      <c r="AB83" s="41"/>
      <c r="AC83" s="41"/>
      <c r="AD83" s="41"/>
      <c r="AE83" s="41"/>
      <c r="AT83" s="19" t="s">
        <v>75</v>
      </c>
      <c r="AU83" s="19" t="s">
        <v>122</v>
      </c>
      <c r="BK83" s="190">
        <f>BK84+BK178+BK209+BK225</f>
        <v>0</v>
      </c>
    </row>
    <row r="84" s="12" customFormat="1" ht="25.92" customHeight="1">
      <c r="A84" s="12"/>
      <c r="B84" s="191"/>
      <c r="C84" s="192"/>
      <c r="D84" s="193" t="s">
        <v>75</v>
      </c>
      <c r="E84" s="194" t="s">
        <v>84</v>
      </c>
      <c r="F84" s="194" t="s">
        <v>1594</v>
      </c>
      <c r="G84" s="192"/>
      <c r="H84" s="192"/>
      <c r="I84" s="195"/>
      <c r="J84" s="196">
        <f>BK84</f>
        <v>0</v>
      </c>
      <c r="K84" s="192"/>
      <c r="L84" s="197"/>
      <c r="M84" s="198"/>
      <c r="N84" s="199"/>
      <c r="O84" s="199"/>
      <c r="P84" s="200">
        <f>SUM(P85:P177)</f>
        <v>0</v>
      </c>
      <c r="Q84" s="199"/>
      <c r="R84" s="200">
        <f>SUM(R85:R177)</f>
        <v>0</v>
      </c>
      <c r="S84" s="199"/>
      <c r="T84" s="201">
        <f>SUM(T85:T177)</f>
        <v>0</v>
      </c>
      <c r="U84" s="12"/>
      <c r="V84" s="12"/>
      <c r="W84" s="12"/>
      <c r="X84" s="12"/>
      <c r="Y84" s="12"/>
      <c r="Z84" s="12"/>
      <c r="AA84" s="12"/>
      <c r="AB84" s="12"/>
      <c r="AC84" s="12"/>
      <c r="AD84" s="12"/>
      <c r="AE84" s="12"/>
      <c r="AR84" s="202" t="s">
        <v>84</v>
      </c>
      <c r="AT84" s="203" t="s">
        <v>75</v>
      </c>
      <c r="AU84" s="203" t="s">
        <v>76</v>
      </c>
      <c r="AY84" s="202" t="s">
        <v>164</v>
      </c>
      <c r="BK84" s="204">
        <f>SUM(BK85:BK177)</f>
        <v>0</v>
      </c>
    </row>
    <row r="85" s="2" customFormat="1" ht="40.8" customHeight="1">
      <c r="A85" s="41"/>
      <c r="B85" s="42"/>
      <c r="C85" s="207" t="s">
        <v>84</v>
      </c>
      <c r="D85" s="207" t="s">
        <v>166</v>
      </c>
      <c r="E85" s="208" t="s">
        <v>1595</v>
      </c>
      <c r="F85" s="209" t="s">
        <v>1596</v>
      </c>
      <c r="G85" s="210" t="s">
        <v>1597</v>
      </c>
      <c r="H85" s="211">
        <v>1</v>
      </c>
      <c r="I85" s="212"/>
      <c r="J85" s="213">
        <f>ROUND(I85*H85,2)</f>
        <v>0</v>
      </c>
      <c r="K85" s="209" t="s">
        <v>32</v>
      </c>
      <c r="L85" s="47"/>
      <c r="M85" s="214" t="s">
        <v>32</v>
      </c>
      <c r="N85" s="215" t="s">
        <v>47</v>
      </c>
      <c r="O85" s="87"/>
      <c r="P85" s="216">
        <f>O85*H85</f>
        <v>0</v>
      </c>
      <c r="Q85" s="216">
        <v>0</v>
      </c>
      <c r="R85" s="216">
        <f>Q85*H85</f>
        <v>0</v>
      </c>
      <c r="S85" s="216">
        <v>0</v>
      </c>
      <c r="T85" s="217">
        <f>S85*H85</f>
        <v>0</v>
      </c>
      <c r="U85" s="41"/>
      <c r="V85" s="41"/>
      <c r="W85" s="41"/>
      <c r="X85" s="41"/>
      <c r="Y85" s="41"/>
      <c r="Z85" s="41"/>
      <c r="AA85" s="41"/>
      <c r="AB85" s="41"/>
      <c r="AC85" s="41"/>
      <c r="AD85" s="41"/>
      <c r="AE85" s="41"/>
      <c r="AR85" s="218" t="s">
        <v>171</v>
      </c>
      <c r="AT85" s="218" t="s">
        <v>166</v>
      </c>
      <c r="AU85" s="218" t="s">
        <v>84</v>
      </c>
      <c r="AY85" s="19" t="s">
        <v>164</v>
      </c>
      <c r="BE85" s="219">
        <f>IF(N85="základní",J85,0)</f>
        <v>0</v>
      </c>
      <c r="BF85" s="219">
        <f>IF(N85="snížená",J85,0)</f>
        <v>0</v>
      </c>
      <c r="BG85" s="219">
        <f>IF(N85="zákl. přenesená",J85,0)</f>
        <v>0</v>
      </c>
      <c r="BH85" s="219">
        <f>IF(N85="sníž. přenesená",J85,0)</f>
        <v>0</v>
      </c>
      <c r="BI85" s="219">
        <f>IF(N85="nulová",J85,0)</f>
        <v>0</v>
      </c>
      <c r="BJ85" s="19" t="s">
        <v>84</v>
      </c>
      <c r="BK85" s="219">
        <f>ROUND(I85*H85,2)</f>
        <v>0</v>
      </c>
      <c r="BL85" s="19" t="s">
        <v>171</v>
      </c>
      <c r="BM85" s="218" t="s">
        <v>86</v>
      </c>
    </row>
    <row r="86" s="2" customFormat="1">
      <c r="A86" s="41"/>
      <c r="B86" s="42"/>
      <c r="C86" s="43"/>
      <c r="D86" s="227" t="s">
        <v>592</v>
      </c>
      <c r="E86" s="43"/>
      <c r="F86" s="268" t="s">
        <v>1598</v>
      </c>
      <c r="G86" s="43"/>
      <c r="H86" s="43"/>
      <c r="I86" s="222"/>
      <c r="J86" s="43"/>
      <c r="K86" s="43"/>
      <c r="L86" s="47"/>
      <c r="M86" s="223"/>
      <c r="N86" s="224"/>
      <c r="O86" s="87"/>
      <c r="P86" s="87"/>
      <c r="Q86" s="87"/>
      <c r="R86" s="87"/>
      <c r="S86" s="87"/>
      <c r="T86" s="88"/>
      <c r="U86" s="41"/>
      <c r="V86" s="41"/>
      <c r="W86" s="41"/>
      <c r="X86" s="41"/>
      <c r="Y86" s="41"/>
      <c r="Z86" s="41"/>
      <c r="AA86" s="41"/>
      <c r="AB86" s="41"/>
      <c r="AC86" s="41"/>
      <c r="AD86" s="41"/>
      <c r="AE86" s="41"/>
      <c r="AT86" s="19" t="s">
        <v>592</v>
      </c>
      <c r="AU86" s="19" t="s">
        <v>84</v>
      </c>
    </row>
    <row r="87" s="2" customFormat="1" ht="60" customHeight="1">
      <c r="A87" s="41"/>
      <c r="B87" s="42"/>
      <c r="C87" s="207" t="s">
        <v>86</v>
      </c>
      <c r="D87" s="207" t="s">
        <v>166</v>
      </c>
      <c r="E87" s="208" t="s">
        <v>1599</v>
      </c>
      <c r="F87" s="209" t="s">
        <v>1600</v>
      </c>
      <c r="G87" s="210" t="s">
        <v>1597</v>
      </c>
      <c r="H87" s="211">
        <v>1</v>
      </c>
      <c r="I87" s="212"/>
      <c r="J87" s="213">
        <f>ROUND(I87*H87,2)</f>
        <v>0</v>
      </c>
      <c r="K87" s="209" t="s">
        <v>32</v>
      </c>
      <c r="L87" s="47"/>
      <c r="M87" s="214" t="s">
        <v>32</v>
      </c>
      <c r="N87" s="215" t="s">
        <v>47</v>
      </c>
      <c r="O87" s="87"/>
      <c r="P87" s="216">
        <f>O87*H87</f>
        <v>0</v>
      </c>
      <c r="Q87" s="216">
        <v>0</v>
      </c>
      <c r="R87" s="216">
        <f>Q87*H87</f>
        <v>0</v>
      </c>
      <c r="S87" s="216">
        <v>0</v>
      </c>
      <c r="T87" s="217">
        <f>S87*H87</f>
        <v>0</v>
      </c>
      <c r="U87" s="41"/>
      <c r="V87" s="41"/>
      <c r="W87" s="41"/>
      <c r="X87" s="41"/>
      <c r="Y87" s="41"/>
      <c r="Z87" s="41"/>
      <c r="AA87" s="41"/>
      <c r="AB87" s="41"/>
      <c r="AC87" s="41"/>
      <c r="AD87" s="41"/>
      <c r="AE87" s="41"/>
      <c r="AR87" s="218" t="s">
        <v>171</v>
      </c>
      <c r="AT87" s="218" t="s">
        <v>166</v>
      </c>
      <c r="AU87" s="218" t="s">
        <v>84</v>
      </c>
      <c r="AY87" s="19" t="s">
        <v>164</v>
      </c>
      <c r="BE87" s="219">
        <f>IF(N87="základní",J87,0)</f>
        <v>0</v>
      </c>
      <c r="BF87" s="219">
        <f>IF(N87="snížená",J87,0)</f>
        <v>0</v>
      </c>
      <c r="BG87" s="219">
        <f>IF(N87="zákl. přenesená",J87,0)</f>
        <v>0</v>
      </c>
      <c r="BH87" s="219">
        <f>IF(N87="sníž. přenesená",J87,0)</f>
        <v>0</v>
      </c>
      <c r="BI87" s="219">
        <f>IF(N87="nulová",J87,0)</f>
        <v>0</v>
      </c>
      <c r="BJ87" s="19" t="s">
        <v>84</v>
      </c>
      <c r="BK87" s="219">
        <f>ROUND(I87*H87,2)</f>
        <v>0</v>
      </c>
      <c r="BL87" s="19" t="s">
        <v>171</v>
      </c>
      <c r="BM87" s="218" t="s">
        <v>171</v>
      </c>
    </row>
    <row r="88" s="2" customFormat="1">
      <c r="A88" s="41"/>
      <c r="B88" s="42"/>
      <c r="C88" s="43"/>
      <c r="D88" s="227" t="s">
        <v>592</v>
      </c>
      <c r="E88" s="43"/>
      <c r="F88" s="268" t="s">
        <v>1601</v>
      </c>
      <c r="G88" s="43"/>
      <c r="H88" s="43"/>
      <c r="I88" s="222"/>
      <c r="J88" s="43"/>
      <c r="K88" s="43"/>
      <c r="L88" s="47"/>
      <c r="M88" s="223"/>
      <c r="N88" s="224"/>
      <c r="O88" s="87"/>
      <c r="P88" s="87"/>
      <c r="Q88" s="87"/>
      <c r="R88" s="87"/>
      <c r="S88" s="87"/>
      <c r="T88" s="88"/>
      <c r="U88" s="41"/>
      <c r="V88" s="41"/>
      <c r="W88" s="41"/>
      <c r="X88" s="41"/>
      <c r="Y88" s="41"/>
      <c r="Z88" s="41"/>
      <c r="AA88" s="41"/>
      <c r="AB88" s="41"/>
      <c r="AC88" s="41"/>
      <c r="AD88" s="41"/>
      <c r="AE88" s="41"/>
      <c r="AT88" s="19" t="s">
        <v>592</v>
      </c>
      <c r="AU88" s="19" t="s">
        <v>84</v>
      </c>
    </row>
    <row r="89" s="2" customFormat="1" ht="26.4" customHeight="1">
      <c r="A89" s="41"/>
      <c r="B89" s="42"/>
      <c r="C89" s="207" t="s">
        <v>182</v>
      </c>
      <c r="D89" s="207" t="s">
        <v>166</v>
      </c>
      <c r="E89" s="208" t="s">
        <v>1602</v>
      </c>
      <c r="F89" s="209" t="s">
        <v>1603</v>
      </c>
      <c r="G89" s="210" t="s">
        <v>1597</v>
      </c>
      <c r="H89" s="211">
        <v>1</v>
      </c>
      <c r="I89" s="212"/>
      <c r="J89" s="213">
        <f>ROUND(I89*H89,2)</f>
        <v>0</v>
      </c>
      <c r="K89" s="209" t="s">
        <v>32</v>
      </c>
      <c r="L89" s="47"/>
      <c r="M89" s="214" t="s">
        <v>32</v>
      </c>
      <c r="N89" s="215" t="s">
        <v>47</v>
      </c>
      <c r="O89" s="87"/>
      <c r="P89" s="216">
        <f>O89*H89</f>
        <v>0</v>
      </c>
      <c r="Q89" s="216">
        <v>0</v>
      </c>
      <c r="R89" s="216">
        <f>Q89*H89</f>
        <v>0</v>
      </c>
      <c r="S89" s="216">
        <v>0</v>
      </c>
      <c r="T89" s="217">
        <f>S89*H89</f>
        <v>0</v>
      </c>
      <c r="U89" s="41"/>
      <c r="V89" s="41"/>
      <c r="W89" s="41"/>
      <c r="X89" s="41"/>
      <c r="Y89" s="41"/>
      <c r="Z89" s="41"/>
      <c r="AA89" s="41"/>
      <c r="AB89" s="41"/>
      <c r="AC89" s="41"/>
      <c r="AD89" s="41"/>
      <c r="AE89" s="41"/>
      <c r="AR89" s="218" t="s">
        <v>171</v>
      </c>
      <c r="AT89" s="218" t="s">
        <v>166</v>
      </c>
      <c r="AU89" s="218" t="s">
        <v>84</v>
      </c>
      <c r="AY89" s="19" t="s">
        <v>164</v>
      </c>
      <c r="BE89" s="219">
        <f>IF(N89="základní",J89,0)</f>
        <v>0</v>
      </c>
      <c r="BF89" s="219">
        <f>IF(N89="snížená",J89,0)</f>
        <v>0</v>
      </c>
      <c r="BG89" s="219">
        <f>IF(N89="zákl. přenesená",J89,0)</f>
        <v>0</v>
      </c>
      <c r="BH89" s="219">
        <f>IF(N89="sníž. přenesená",J89,0)</f>
        <v>0</v>
      </c>
      <c r="BI89" s="219">
        <f>IF(N89="nulová",J89,0)</f>
        <v>0</v>
      </c>
      <c r="BJ89" s="19" t="s">
        <v>84</v>
      </c>
      <c r="BK89" s="219">
        <f>ROUND(I89*H89,2)</f>
        <v>0</v>
      </c>
      <c r="BL89" s="19" t="s">
        <v>171</v>
      </c>
      <c r="BM89" s="218" t="s">
        <v>202</v>
      </c>
    </row>
    <row r="90" s="2" customFormat="1">
      <c r="A90" s="41"/>
      <c r="B90" s="42"/>
      <c r="C90" s="43"/>
      <c r="D90" s="227" t="s">
        <v>592</v>
      </c>
      <c r="E90" s="43"/>
      <c r="F90" s="268" t="s">
        <v>1604</v>
      </c>
      <c r="G90" s="43"/>
      <c r="H90" s="43"/>
      <c r="I90" s="222"/>
      <c r="J90" s="43"/>
      <c r="K90" s="43"/>
      <c r="L90" s="47"/>
      <c r="M90" s="223"/>
      <c r="N90" s="224"/>
      <c r="O90" s="87"/>
      <c r="P90" s="87"/>
      <c r="Q90" s="87"/>
      <c r="R90" s="87"/>
      <c r="S90" s="87"/>
      <c r="T90" s="88"/>
      <c r="U90" s="41"/>
      <c r="V90" s="41"/>
      <c r="W90" s="41"/>
      <c r="X90" s="41"/>
      <c r="Y90" s="41"/>
      <c r="Z90" s="41"/>
      <c r="AA90" s="41"/>
      <c r="AB90" s="41"/>
      <c r="AC90" s="41"/>
      <c r="AD90" s="41"/>
      <c r="AE90" s="41"/>
      <c r="AT90" s="19" t="s">
        <v>592</v>
      </c>
      <c r="AU90" s="19" t="s">
        <v>84</v>
      </c>
    </row>
    <row r="91" s="2" customFormat="1" ht="26.4" customHeight="1">
      <c r="A91" s="41"/>
      <c r="B91" s="42"/>
      <c r="C91" s="207" t="s">
        <v>171</v>
      </c>
      <c r="D91" s="207" t="s">
        <v>166</v>
      </c>
      <c r="E91" s="208" t="s">
        <v>1605</v>
      </c>
      <c r="F91" s="209" t="s">
        <v>1606</v>
      </c>
      <c r="G91" s="210" t="s">
        <v>1597</v>
      </c>
      <c r="H91" s="211">
        <v>1</v>
      </c>
      <c r="I91" s="212"/>
      <c r="J91" s="213">
        <f>ROUND(I91*H91,2)</f>
        <v>0</v>
      </c>
      <c r="K91" s="209" t="s">
        <v>32</v>
      </c>
      <c r="L91" s="47"/>
      <c r="M91" s="214" t="s">
        <v>32</v>
      </c>
      <c r="N91" s="215" t="s">
        <v>47</v>
      </c>
      <c r="O91" s="87"/>
      <c r="P91" s="216">
        <f>O91*H91</f>
        <v>0</v>
      </c>
      <c r="Q91" s="216">
        <v>0</v>
      </c>
      <c r="R91" s="216">
        <f>Q91*H91</f>
        <v>0</v>
      </c>
      <c r="S91" s="216">
        <v>0</v>
      </c>
      <c r="T91" s="217">
        <f>S91*H91</f>
        <v>0</v>
      </c>
      <c r="U91" s="41"/>
      <c r="V91" s="41"/>
      <c r="W91" s="41"/>
      <c r="X91" s="41"/>
      <c r="Y91" s="41"/>
      <c r="Z91" s="41"/>
      <c r="AA91" s="41"/>
      <c r="AB91" s="41"/>
      <c r="AC91" s="41"/>
      <c r="AD91" s="41"/>
      <c r="AE91" s="41"/>
      <c r="AR91" s="218" t="s">
        <v>171</v>
      </c>
      <c r="AT91" s="218" t="s">
        <v>166</v>
      </c>
      <c r="AU91" s="218" t="s">
        <v>84</v>
      </c>
      <c r="AY91" s="19" t="s">
        <v>164</v>
      </c>
      <c r="BE91" s="219">
        <f>IF(N91="základní",J91,0)</f>
        <v>0</v>
      </c>
      <c r="BF91" s="219">
        <f>IF(N91="snížená",J91,0)</f>
        <v>0</v>
      </c>
      <c r="BG91" s="219">
        <f>IF(N91="zákl. přenesená",J91,0)</f>
        <v>0</v>
      </c>
      <c r="BH91" s="219">
        <f>IF(N91="sníž. přenesená",J91,0)</f>
        <v>0</v>
      </c>
      <c r="BI91" s="219">
        <f>IF(N91="nulová",J91,0)</f>
        <v>0</v>
      </c>
      <c r="BJ91" s="19" t="s">
        <v>84</v>
      </c>
      <c r="BK91" s="219">
        <f>ROUND(I91*H91,2)</f>
        <v>0</v>
      </c>
      <c r="BL91" s="19" t="s">
        <v>171</v>
      </c>
      <c r="BM91" s="218" t="s">
        <v>218</v>
      </c>
    </row>
    <row r="92" s="2" customFormat="1">
      <c r="A92" s="41"/>
      <c r="B92" s="42"/>
      <c r="C92" s="43"/>
      <c r="D92" s="227" t="s">
        <v>592</v>
      </c>
      <c r="E92" s="43"/>
      <c r="F92" s="268" t="s">
        <v>1607</v>
      </c>
      <c r="G92" s="43"/>
      <c r="H92" s="43"/>
      <c r="I92" s="222"/>
      <c r="J92" s="43"/>
      <c r="K92" s="43"/>
      <c r="L92" s="47"/>
      <c r="M92" s="223"/>
      <c r="N92" s="224"/>
      <c r="O92" s="87"/>
      <c r="P92" s="87"/>
      <c r="Q92" s="87"/>
      <c r="R92" s="87"/>
      <c r="S92" s="87"/>
      <c r="T92" s="88"/>
      <c r="U92" s="41"/>
      <c r="V92" s="41"/>
      <c r="W92" s="41"/>
      <c r="X92" s="41"/>
      <c r="Y92" s="41"/>
      <c r="Z92" s="41"/>
      <c r="AA92" s="41"/>
      <c r="AB92" s="41"/>
      <c r="AC92" s="41"/>
      <c r="AD92" s="41"/>
      <c r="AE92" s="41"/>
      <c r="AT92" s="19" t="s">
        <v>592</v>
      </c>
      <c r="AU92" s="19" t="s">
        <v>84</v>
      </c>
    </row>
    <row r="93" s="2" customFormat="1" ht="26.4" customHeight="1">
      <c r="A93" s="41"/>
      <c r="B93" s="42"/>
      <c r="C93" s="207" t="s">
        <v>195</v>
      </c>
      <c r="D93" s="207" t="s">
        <v>166</v>
      </c>
      <c r="E93" s="208" t="s">
        <v>1608</v>
      </c>
      <c r="F93" s="209" t="s">
        <v>1609</v>
      </c>
      <c r="G93" s="210" t="s">
        <v>1597</v>
      </c>
      <c r="H93" s="211">
        <v>1</v>
      </c>
      <c r="I93" s="212"/>
      <c r="J93" s="213">
        <f>ROUND(I93*H93,2)</f>
        <v>0</v>
      </c>
      <c r="K93" s="209" t="s">
        <v>32</v>
      </c>
      <c r="L93" s="47"/>
      <c r="M93" s="214" t="s">
        <v>32</v>
      </c>
      <c r="N93" s="215" t="s">
        <v>47</v>
      </c>
      <c r="O93" s="87"/>
      <c r="P93" s="216">
        <f>O93*H93</f>
        <v>0</v>
      </c>
      <c r="Q93" s="216">
        <v>0</v>
      </c>
      <c r="R93" s="216">
        <f>Q93*H93</f>
        <v>0</v>
      </c>
      <c r="S93" s="216">
        <v>0</v>
      </c>
      <c r="T93" s="217">
        <f>S93*H93</f>
        <v>0</v>
      </c>
      <c r="U93" s="41"/>
      <c r="V93" s="41"/>
      <c r="W93" s="41"/>
      <c r="X93" s="41"/>
      <c r="Y93" s="41"/>
      <c r="Z93" s="41"/>
      <c r="AA93" s="41"/>
      <c r="AB93" s="41"/>
      <c r="AC93" s="41"/>
      <c r="AD93" s="41"/>
      <c r="AE93" s="41"/>
      <c r="AR93" s="218" t="s">
        <v>171</v>
      </c>
      <c r="AT93" s="218" t="s">
        <v>166</v>
      </c>
      <c r="AU93" s="218" t="s">
        <v>84</v>
      </c>
      <c r="AY93" s="19" t="s">
        <v>164</v>
      </c>
      <c r="BE93" s="219">
        <f>IF(N93="základní",J93,0)</f>
        <v>0</v>
      </c>
      <c r="BF93" s="219">
        <f>IF(N93="snížená",J93,0)</f>
        <v>0</v>
      </c>
      <c r="BG93" s="219">
        <f>IF(N93="zákl. přenesená",J93,0)</f>
        <v>0</v>
      </c>
      <c r="BH93" s="219">
        <f>IF(N93="sníž. přenesená",J93,0)</f>
        <v>0</v>
      </c>
      <c r="BI93" s="219">
        <f>IF(N93="nulová",J93,0)</f>
        <v>0</v>
      </c>
      <c r="BJ93" s="19" t="s">
        <v>84</v>
      </c>
      <c r="BK93" s="219">
        <f>ROUND(I93*H93,2)</f>
        <v>0</v>
      </c>
      <c r="BL93" s="19" t="s">
        <v>171</v>
      </c>
      <c r="BM93" s="218" t="s">
        <v>111</v>
      </c>
    </row>
    <row r="94" s="2" customFormat="1">
      <c r="A94" s="41"/>
      <c r="B94" s="42"/>
      <c r="C94" s="43"/>
      <c r="D94" s="227" t="s">
        <v>592</v>
      </c>
      <c r="E94" s="43"/>
      <c r="F94" s="268" t="s">
        <v>1610</v>
      </c>
      <c r="G94" s="43"/>
      <c r="H94" s="43"/>
      <c r="I94" s="222"/>
      <c r="J94" s="43"/>
      <c r="K94" s="43"/>
      <c r="L94" s="47"/>
      <c r="M94" s="223"/>
      <c r="N94" s="224"/>
      <c r="O94" s="87"/>
      <c r="P94" s="87"/>
      <c r="Q94" s="87"/>
      <c r="R94" s="87"/>
      <c r="S94" s="87"/>
      <c r="T94" s="88"/>
      <c r="U94" s="41"/>
      <c r="V94" s="41"/>
      <c r="W94" s="41"/>
      <c r="X94" s="41"/>
      <c r="Y94" s="41"/>
      <c r="Z94" s="41"/>
      <c r="AA94" s="41"/>
      <c r="AB94" s="41"/>
      <c r="AC94" s="41"/>
      <c r="AD94" s="41"/>
      <c r="AE94" s="41"/>
      <c r="AT94" s="19" t="s">
        <v>592</v>
      </c>
      <c r="AU94" s="19" t="s">
        <v>84</v>
      </c>
    </row>
    <row r="95" s="2" customFormat="1" ht="40.8" customHeight="1">
      <c r="A95" s="41"/>
      <c r="B95" s="42"/>
      <c r="C95" s="207" t="s">
        <v>202</v>
      </c>
      <c r="D95" s="207" t="s">
        <v>166</v>
      </c>
      <c r="E95" s="208" t="s">
        <v>1611</v>
      </c>
      <c r="F95" s="209" t="s">
        <v>1612</v>
      </c>
      <c r="G95" s="210" t="s">
        <v>1597</v>
      </c>
      <c r="H95" s="211">
        <v>1</v>
      </c>
      <c r="I95" s="212"/>
      <c r="J95" s="213">
        <f>ROUND(I95*H95,2)</f>
        <v>0</v>
      </c>
      <c r="K95" s="209" t="s">
        <v>32</v>
      </c>
      <c r="L95" s="47"/>
      <c r="M95" s="214" t="s">
        <v>32</v>
      </c>
      <c r="N95" s="215" t="s">
        <v>47</v>
      </c>
      <c r="O95" s="87"/>
      <c r="P95" s="216">
        <f>O95*H95</f>
        <v>0</v>
      </c>
      <c r="Q95" s="216">
        <v>0</v>
      </c>
      <c r="R95" s="216">
        <f>Q95*H95</f>
        <v>0</v>
      </c>
      <c r="S95" s="216">
        <v>0</v>
      </c>
      <c r="T95" s="217">
        <f>S95*H95</f>
        <v>0</v>
      </c>
      <c r="U95" s="41"/>
      <c r="V95" s="41"/>
      <c r="W95" s="41"/>
      <c r="X95" s="41"/>
      <c r="Y95" s="41"/>
      <c r="Z95" s="41"/>
      <c r="AA95" s="41"/>
      <c r="AB95" s="41"/>
      <c r="AC95" s="41"/>
      <c r="AD95" s="41"/>
      <c r="AE95" s="41"/>
      <c r="AR95" s="218" t="s">
        <v>171</v>
      </c>
      <c r="AT95" s="218" t="s">
        <v>166</v>
      </c>
      <c r="AU95" s="218" t="s">
        <v>84</v>
      </c>
      <c r="AY95" s="19" t="s">
        <v>164</v>
      </c>
      <c r="BE95" s="219">
        <f>IF(N95="základní",J95,0)</f>
        <v>0</v>
      </c>
      <c r="BF95" s="219">
        <f>IF(N95="snížená",J95,0)</f>
        <v>0</v>
      </c>
      <c r="BG95" s="219">
        <f>IF(N95="zákl. přenesená",J95,0)</f>
        <v>0</v>
      </c>
      <c r="BH95" s="219">
        <f>IF(N95="sníž. přenesená",J95,0)</f>
        <v>0</v>
      </c>
      <c r="BI95" s="219">
        <f>IF(N95="nulová",J95,0)</f>
        <v>0</v>
      </c>
      <c r="BJ95" s="19" t="s">
        <v>84</v>
      </c>
      <c r="BK95" s="219">
        <f>ROUND(I95*H95,2)</f>
        <v>0</v>
      </c>
      <c r="BL95" s="19" t="s">
        <v>171</v>
      </c>
      <c r="BM95" s="218" t="s">
        <v>8</v>
      </c>
    </row>
    <row r="96" s="2" customFormat="1">
      <c r="A96" s="41"/>
      <c r="B96" s="42"/>
      <c r="C96" s="43"/>
      <c r="D96" s="227" t="s">
        <v>592</v>
      </c>
      <c r="E96" s="43"/>
      <c r="F96" s="268" t="s">
        <v>1613</v>
      </c>
      <c r="G96" s="43"/>
      <c r="H96" s="43"/>
      <c r="I96" s="222"/>
      <c r="J96" s="43"/>
      <c r="K96" s="43"/>
      <c r="L96" s="47"/>
      <c r="M96" s="223"/>
      <c r="N96" s="224"/>
      <c r="O96" s="87"/>
      <c r="P96" s="87"/>
      <c r="Q96" s="87"/>
      <c r="R96" s="87"/>
      <c r="S96" s="87"/>
      <c r="T96" s="88"/>
      <c r="U96" s="41"/>
      <c r="V96" s="41"/>
      <c r="W96" s="41"/>
      <c r="X96" s="41"/>
      <c r="Y96" s="41"/>
      <c r="Z96" s="41"/>
      <c r="AA96" s="41"/>
      <c r="AB96" s="41"/>
      <c r="AC96" s="41"/>
      <c r="AD96" s="41"/>
      <c r="AE96" s="41"/>
      <c r="AT96" s="19" t="s">
        <v>592</v>
      </c>
      <c r="AU96" s="19" t="s">
        <v>84</v>
      </c>
    </row>
    <row r="97" s="2" customFormat="1" ht="26.4" customHeight="1">
      <c r="A97" s="41"/>
      <c r="B97" s="42"/>
      <c r="C97" s="207" t="s">
        <v>209</v>
      </c>
      <c r="D97" s="207" t="s">
        <v>166</v>
      </c>
      <c r="E97" s="208" t="s">
        <v>1614</v>
      </c>
      <c r="F97" s="209" t="s">
        <v>1615</v>
      </c>
      <c r="G97" s="210" t="s">
        <v>1597</v>
      </c>
      <c r="H97" s="211">
        <v>1</v>
      </c>
      <c r="I97" s="212"/>
      <c r="J97" s="213">
        <f>ROUND(I97*H97,2)</f>
        <v>0</v>
      </c>
      <c r="K97" s="209" t="s">
        <v>32</v>
      </c>
      <c r="L97" s="47"/>
      <c r="M97" s="214" t="s">
        <v>32</v>
      </c>
      <c r="N97" s="215" t="s">
        <v>47</v>
      </c>
      <c r="O97" s="87"/>
      <c r="P97" s="216">
        <f>O97*H97</f>
        <v>0</v>
      </c>
      <c r="Q97" s="216">
        <v>0</v>
      </c>
      <c r="R97" s="216">
        <f>Q97*H97</f>
        <v>0</v>
      </c>
      <c r="S97" s="216">
        <v>0</v>
      </c>
      <c r="T97" s="217">
        <f>S97*H97</f>
        <v>0</v>
      </c>
      <c r="U97" s="41"/>
      <c r="V97" s="41"/>
      <c r="W97" s="41"/>
      <c r="X97" s="41"/>
      <c r="Y97" s="41"/>
      <c r="Z97" s="41"/>
      <c r="AA97" s="41"/>
      <c r="AB97" s="41"/>
      <c r="AC97" s="41"/>
      <c r="AD97" s="41"/>
      <c r="AE97" s="41"/>
      <c r="AR97" s="218" t="s">
        <v>171</v>
      </c>
      <c r="AT97" s="218" t="s">
        <v>166</v>
      </c>
      <c r="AU97" s="218" t="s">
        <v>84</v>
      </c>
      <c r="AY97" s="19" t="s">
        <v>164</v>
      </c>
      <c r="BE97" s="219">
        <f>IF(N97="základní",J97,0)</f>
        <v>0</v>
      </c>
      <c r="BF97" s="219">
        <f>IF(N97="snížená",J97,0)</f>
        <v>0</v>
      </c>
      <c r="BG97" s="219">
        <f>IF(N97="zákl. přenesená",J97,0)</f>
        <v>0</v>
      </c>
      <c r="BH97" s="219">
        <f>IF(N97="sníž. přenesená",J97,0)</f>
        <v>0</v>
      </c>
      <c r="BI97" s="219">
        <f>IF(N97="nulová",J97,0)</f>
        <v>0</v>
      </c>
      <c r="BJ97" s="19" t="s">
        <v>84</v>
      </c>
      <c r="BK97" s="219">
        <f>ROUND(I97*H97,2)</f>
        <v>0</v>
      </c>
      <c r="BL97" s="19" t="s">
        <v>171</v>
      </c>
      <c r="BM97" s="218" t="s">
        <v>258</v>
      </c>
    </row>
    <row r="98" s="2" customFormat="1">
      <c r="A98" s="41"/>
      <c r="B98" s="42"/>
      <c r="C98" s="43"/>
      <c r="D98" s="227" t="s">
        <v>592</v>
      </c>
      <c r="E98" s="43"/>
      <c r="F98" s="268" t="s">
        <v>1616</v>
      </c>
      <c r="G98" s="43"/>
      <c r="H98" s="43"/>
      <c r="I98" s="222"/>
      <c r="J98" s="43"/>
      <c r="K98" s="43"/>
      <c r="L98" s="47"/>
      <c r="M98" s="223"/>
      <c r="N98" s="224"/>
      <c r="O98" s="87"/>
      <c r="P98" s="87"/>
      <c r="Q98" s="87"/>
      <c r="R98" s="87"/>
      <c r="S98" s="87"/>
      <c r="T98" s="88"/>
      <c r="U98" s="41"/>
      <c r="V98" s="41"/>
      <c r="W98" s="41"/>
      <c r="X98" s="41"/>
      <c r="Y98" s="41"/>
      <c r="Z98" s="41"/>
      <c r="AA98" s="41"/>
      <c r="AB98" s="41"/>
      <c r="AC98" s="41"/>
      <c r="AD98" s="41"/>
      <c r="AE98" s="41"/>
      <c r="AT98" s="19" t="s">
        <v>592</v>
      </c>
      <c r="AU98" s="19" t="s">
        <v>84</v>
      </c>
    </row>
    <row r="99" s="2" customFormat="1" ht="40.8" customHeight="1">
      <c r="A99" s="41"/>
      <c r="B99" s="42"/>
      <c r="C99" s="207" t="s">
        <v>218</v>
      </c>
      <c r="D99" s="207" t="s">
        <v>166</v>
      </c>
      <c r="E99" s="208" t="s">
        <v>1617</v>
      </c>
      <c r="F99" s="209" t="s">
        <v>1618</v>
      </c>
      <c r="G99" s="210" t="s">
        <v>1597</v>
      </c>
      <c r="H99" s="211">
        <v>1</v>
      </c>
      <c r="I99" s="212"/>
      <c r="J99" s="213">
        <f>ROUND(I99*H99,2)</f>
        <v>0</v>
      </c>
      <c r="K99" s="209" t="s">
        <v>32</v>
      </c>
      <c r="L99" s="47"/>
      <c r="M99" s="214" t="s">
        <v>32</v>
      </c>
      <c r="N99" s="215" t="s">
        <v>47</v>
      </c>
      <c r="O99" s="87"/>
      <c r="P99" s="216">
        <f>O99*H99</f>
        <v>0</v>
      </c>
      <c r="Q99" s="216">
        <v>0</v>
      </c>
      <c r="R99" s="216">
        <f>Q99*H99</f>
        <v>0</v>
      </c>
      <c r="S99" s="216">
        <v>0</v>
      </c>
      <c r="T99" s="217">
        <f>S99*H99</f>
        <v>0</v>
      </c>
      <c r="U99" s="41"/>
      <c r="V99" s="41"/>
      <c r="W99" s="41"/>
      <c r="X99" s="41"/>
      <c r="Y99" s="41"/>
      <c r="Z99" s="41"/>
      <c r="AA99" s="41"/>
      <c r="AB99" s="41"/>
      <c r="AC99" s="41"/>
      <c r="AD99" s="41"/>
      <c r="AE99" s="41"/>
      <c r="AR99" s="218" t="s">
        <v>171</v>
      </c>
      <c r="AT99" s="218" t="s">
        <v>166</v>
      </c>
      <c r="AU99" s="218" t="s">
        <v>84</v>
      </c>
      <c r="AY99" s="19" t="s">
        <v>164</v>
      </c>
      <c r="BE99" s="219">
        <f>IF(N99="základní",J99,0)</f>
        <v>0</v>
      </c>
      <c r="BF99" s="219">
        <f>IF(N99="snížená",J99,0)</f>
        <v>0</v>
      </c>
      <c r="BG99" s="219">
        <f>IF(N99="zákl. přenesená",J99,0)</f>
        <v>0</v>
      </c>
      <c r="BH99" s="219">
        <f>IF(N99="sníž. přenesená",J99,0)</f>
        <v>0</v>
      </c>
      <c r="BI99" s="219">
        <f>IF(N99="nulová",J99,0)</f>
        <v>0</v>
      </c>
      <c r="BJ99" s="19" t="s">
        <v>84</v>
      </c>
      <c r="BK99" s="219">
        <f>ROUND(I99*H99,2)</f>
        <v>0</v>
      </c>
      <c r="BL99" s="19" t="s">
        <v>171</v>
      </c>
      <c r="BM99" s="218" t="s">
        <v>272</v>
      </c>
    </row>
    <row r="100" s="2" customFormat="1">
      <c r="A100" s="41"/>
      <c r="B100" s="42"/>
      <c r="C100" s="43"/>
      <c r="D100" s="227" t="s">
        <v>592</v>
      </c>
      <c r="E100" s="43"/>
      <c r="F100" s="268" t="s">
        <v>1619</v>
      </c>
      <c r="G100" s="43"/>
      <c r="H100" s="43"/>
      <c r="I100" s="222"/>
      <c r="J100" s="43"/>
      <c r="K100" s="43"/>
      <c r="L100" s="47"/>
      <c r="M100" s="223"/>
      <c r="N100" s="224"/>
      <c r="O100" s="87"/>
      <c r="P100" s="87"/>
      <c r="Q100" s="87"/>
      <c r="R100" s="87"/>
      <c r="S100" s="87"/>
      <c r="T100" s="88"/>
      <c r="U100" s="41"/>
      <c r="V100" s="41"/>
      <c r="W100" s="41"/>
      <c r="X100" s="41"/>
      <c r="Y100" s="41"/>
      <c r="Z100" s="41"/>
      <c r="AA100" s="41"/>
      <c r="AB100" s="41"/>
      <c r="AC100" s="41"/>
      <c r="AD100" s="41"/>
      <c r="AE100" s="41"/>
      <c r="AT100" s="19" t="s">
        <v>592</v>
      </c>
      <c r="AU100" s="19" t="s">
        <v>84</v>
      </c>
    </row>
    <row r="101" s="2" customFormat="1" ht="40.8" customHeight="1">
      <c r="A101" s="41"/>
      <c r="B101" s="42"/>
      <c r="C101" s="207" t="s">
        <v>225</v>
      </c>
      <c r="D101" s="207" t="s">
        <v>166</v>
      </c>
      <c r="E101" s="208" t="s">
        <v>1620</v>
      </c>
      <c r="F101" s="209" t="s">
        <v>1621</v>
      </c>
      <c r="G101" s="210" t="s">
        <v>1597</v>
      </c>
      <c r="H101" s="211">
        <v>4</v>
      </c>
      <c r="I101" s="212"/>
      <c r="J101" s="213">
        <f>ROUND(I101*H101,2)</f>
        <v>0</v>
      </c>
      <c r="K101" s="209" t="s">
        <v>32</v>
      </c>
      <c r="L101" s="47"/>
      <c r="M101" s="214" t="s">
        <v>32</v>
      </c>
      <c r="N101" s="215" t="s">
        <v>47</v>
      </c>
      <c r="O101" s="87"/>
      <c r="P101" s="216">
        <f>O101*H101</f>
        <v>0</v>
      </c>
      <c r="Q101" s="216">
        <v>0</v>
      </c>
      <c r="R101" s="216">
        <f>Q101*H101</f>
        <v>0</v>
      </c>
      <c r="S101" s="216">
        <v>0</v>
      </c>
      <c r="T101" s="217">
        <f>S101*H101</f>
        <v>0</v>
      </c>
      <c r="U101" s="41"/>
      <c r="V101" s="41"/>
      <c r="W101" s="41"/>
      <c r="X101" s="41"/>
      <c r="Y101" s="41"/>
      <c r="Z101" s="41"/>
      <c r="AA101" s="41"/>
      <c r="AB101" s="41"/>
      <c r="AC101" s="41"/>
      <c r="AD101" s="41"/>
      <c r="AE101" s="41"/>
      <c r="AR101" s="218" t="s">
        <v>171</v>
      </c>
      <c r="AT101" s="218" t="s">
        <v>166</v>
      </c>
      <c r="AU101" s="218" t="s">
        <v>84</v>
      </c>
      <c r="AY101" s="19" t="s">
        <v>164</v>
      </c>
      <c r="BE101" s="219">
        <f>IF(N101="základní",J101,0)</f>
        <v>0</v>
      </c>
      <c r="BF101" s="219">
        <f>IF(N101="snížená",J101,0)</f>
        <v>0</v>
      </c>
      <c r="BG101" s="219">
        <f>IF(N101="zákl. přenesená",J101,0)</f>
        <v>0</v>
      </c>
      <c r="BH101" s="219">
        <f>IF(N101="sníž. přenesená",J101,0)</f>
        <v>0</v>
      </c>
      <c r="BI101" s="219">
        <f>IF(N101="nulová",J101,0)</f>
        <v>0</v>
      </c>
      <c r="BJ101" s="19" t="s">
        <v>84</v>
      </c>
      <c r="BK101" s="219">
        <f>ROUND(I101*H101,2)</f>
        <v>0</v>
      </c>
      <c r="BL101" s="19" t="s">
        <v>171</v>
      </c>
      <c r="BM101" s="218" t="s">
        <v>289</v>
      </c>
    </row>
    <row r="102" s="2" customFormat="1">
      <c r="A102" s="41"/>
      <c r="B102" s="42"/>
      <c r="C102" s="43"/>
      <c r="D102" s="227" t="s">
        <v>592</v>
      </c>
      <c r="E102" s="43"/>
      <c r="F102" s="268" t="s">
        <v>1622</v>
      </c>
      <c r="G102" s="43"/>
      <c r="H102" s="43"/>
      <c r="I102" s="222"/>
      <c r="J102" s="43"/>
      <c r="K102" s="43"/>
      <c r="L102" s="47"/>
      <c r="M102" s="223"/>
      <c r="N102" s="224"/>
      <c r="O102" s="87"/>
      <c r="P102" s="87"/>
      <c r="Q102" s="87"/>
      <c r="R102" s="87"/>
      <c r="S102" s="87"/>
      <c r="T102" s="88"/>
      <c r="U102" s="41"/>
      <c r="V102" s="41"/>
      <c r="W102" s="41"/>
      <c r="X102" s="41"/>
      <c r="Y102" s="41"/>
      <c r="Z102" s="41"/>
      <c r="AA102" s="41"/>
      <c r="AB102" s="41"/>
      <c r="AC102" s="41"/>
      <c r="AD102" s="41"/>
      <c r="AE102" s="41"/>
      <c r="AT102" s="19" t="s">
        <v>592</v>
      </c>
      <c r="AU102" s="19" t="s">
        <v>84</v>
      </c>
    </row>
    <row r="103" s="2" customFormat="1" ht="26.4" customHeight="1">
      <c r="A103" s="41"/>
      <c r="B103" s="42"/>
      <c r="C103" s="207" t="s">
        <v>111</v>
      </c>
      <c r="D103" s="207" t="s">
        <v>166</v>
      </c>
      <c r="E103" s="208" t="s">
        <v>1623</v>
      </c>
      <c r="F103" s="209" t="s">
        <v>1624</v>
      </c>
      <c r="G103" s="210" t="s">
        <v>1597</v>
      </c>
      <c r="H103" s="211">
        <v>1</v>
      </c>
      <c r="I103" s="212"/>
      <c r="J103" s="213">
        <f>ROUND(I103*H103,2)</f>
        <v>0</v>
      </c>
      <c r="K103" s="209" t="s">
        <v>32</v>
      </c>
      <c r="L103" s="47"/>
      <c r="M103" s="214" t="s">
        <v>32</v>
      </c>
      <c r="N103" s="215" t="s">
        <v>47</v>
      </c>
      <c r="O103" s="87"/>
      <c r="P103" s="216">
        <f>O103*H103</f>
        <v>0</v>
      </c>
      <c r="Q103" s="216">
        <v>0</v>
      </c>
      <c r="R103" s="216">
        <f>Q103*H103</f>
        <v>0</v>
      </c>
      <c r="S103" s="216">
        <v>0</v>
      </c>
      <c r="T103" s="217">
        <f>S103*H103</f>
        <v>0</v>
      </c>
      <c r="U103" s="41"/>
      <c r="V103" s="41"/>
      <c r="W103" s="41"/>
      <c r="X103" s="41"/>
      <c r="Y103" s="41"/>
      <c r="Z103" s="41"/>
      <c r="AA103" s="41"/>
      <c r="AB103" s="41"/>
      <c r="AC103" s="41"/>
      <c r="AD103" s="41"/>
      <c r="AE103" s="41"/>
      <c r="AR103" s="218" t="s">
        <v>171</v>
      </c>
      <c r="AT103" s="218" t="s">
        <v>166</v>
      </c>
      <c r="AU103" s="218" t="s">
        <v>84</v>
      </c>
      <c r="AY103" s="19" t="s">
        <v>164</v>
      </c>
      <c r="BE103" s="219">
        <f>IF(N103="základní",J103,0)</f>
        <v>0</v>
      </c>
      <c r="BF103" s="219">
        <f>IF(N103="snížená",J103,0)</f>
        <v>0</v>
      </c>
      <c r="BG103" s="219">
        <f>IF(N103="zákl. přenesená",J103,0)</f>
        <v>0</v>
      </c>
      <c r="BH103" s="219">
        <f>IF(N103="sníž. přenesená",J103,0)</f>
        <v>0</v>
      </c>
      <c r="BI103" s="219">
        <f>IF(N103="nulová",J103,0)</f>
        <v>0</v>
      </c>
      <c r="BJ103" s="19" t="s">
        <v>84</v>
      </c>
      <c r="BK103" s="219">
        <f>ROUND(I103*H103,2)</f>
        <v>0</v>
      </c>
      <c r="BL103" s="19" t="s">
        <v>171</v>
      </c>
      <c r="BM103" s="218" t="s">
        <v>301</v>
      </c>
    </row>
    <row r="104" s="2" customFormat="1">
      <c r="A104" s="41"/>
      <c r="B104" s="42"/>
      <c r="C104" s="43"/>
      <c r="D104" s="227" t="s">
        <v>592</v>
      </c>
      <c r="E104" s="43"/>
      <c r="F104" s="268" t="s">
        <v>1625</v>
      </c>
      <c r="G104" s="43"/>
      <c r="H104" s="43"/>
      <c r="I104" s="222"/>
      <c r="J104" s="43"/>
      <c r="K104" s="43"/>
      <c r="L104" s="47"/>
      <c r="M104" s="223"/>
      <c r="N104" s="224"/>
      <c r="O104" s="87"/>
      <c r="P104" s="87"/>
      <c r="Q104" s="87"/>
      <c r="R104" s="87"/>
      <c r="S104" s="87"/>
      <c r="T104" s="88"/>
      <c r="U104" s="41"/>
      <c r="V104" s="41"/>
      <c r="W104" s="41"/>
      <c r="X104" s="41"/>
      <c r="Y104" s="41"/>
      <c r="Z104" s="41"/>
      <c r="AA104" s="41"/>
      <c r="AB104" s="41"/>
      <c r="AC104" s="41"/>
      <c r="AD104" s="41"/>
      <c r="AE104" s="41"/>
      <c r="AT104" s="19" t="s">
        <v>592</v>
      </c>
      <c r="AU104" s="19" t="s">
        <v>84</v>
      </c>
    </row>
    <row r="105" s="2" customFormat="1" ht="36" customHeight="1">
      <c r="A105" s="41"/>
      <c r="B105" s="42"/>
      <c r="C105" s="207" t="s">
        <v>236</v>
      </c>
      <c r="D105" s="207" t="s">
        <v>166</v>
      </c>
      <c r="E105" s="208" t="s">
        <v>1626</v>
      </c>
      <c r="F105" s="209" t="s">
        <v>1627</v>
      </c>
      <c r="G105" s="210" t="s">
        <v>1597</v>
      </c>
      <c r="H105" s="211">
        <v>5</v>
      </c>
      <c r="I105" s="212"/>
      <c r="J105" s="213">
        <f>ROUND(I105*H105,2)</f>
        <v>0</v>
      </c>
      <c r="K105" s="209" t="s">
        <v>32</v>
      </c>
      <c r="L105" s="47"/>
      <c r="M105" s="214" t="s">
        <v>32</v>
      </c>
      <c r="N105" s="215" t="s">
        <v>47</v>
      </c>
      <c r="O105" s="87"/>
      <c r="P105" s="216">
        <f>O105*H105</f>
        <v>0</v>
      </c>
      <c r="Q105" s="216">
        <v>0</v>
      </c>
      <c r="R105" s="216">
        <f>Q105*H105</f>
        <v>0</v>
      </c>
      <c r="S105" s="216">
        <v>0</v>
      </c>
      <c r="T105" s="217">
        <f>S105*H105</f>
        <v>0</v>
      </c>
      <c r="U105" s="41"/>
      <c r="V105" s="41"/>
      <c r="W105" s="41"/>
      <c r="X105" s="41"/>
      <c r="Y105" s="41"/>
      <c r="Z105" s="41"/>
      <c r="AA105" s="41"/>
      <c r="AB105" s="41"/>
      <c r="AC105" s="41"/>
      <c r="AD105" s="41"/>
      <c r="AE105" s="41"/>
      <c r="AR105" s="218" t="s">
        <v>171</v>
      </c>
      <c r="AT105" s="218" t="s">
        <v>166</v>
      </c>
      <c r="AU105" s="218" t="s">
        <v>84</v>
      </c>
      <c r="AY105" s="19" t="s">
        <v>164</v>
      </c>
      <c r="BE105" s="219">
        <f>IF(N105="základní",J105,0)</f>
        <v>0</v>
      </c>
      <c r="BF105" s="219">
        <f>IF(N105="snížená",J105,0)</f>
        <v>0</v>
      </c>
      <c r="BG105" s="219">
        <f>IF(N105="zákl. přenesená",J105,0)</f>
        <v>0</v>
      </c>
      <c r="BH105" s="219">
        <f>IF(N105="sníž. přenesená",J105,0)</f>
        <v>0</v>
      </c>
      <c r="BI105" s="219">
        <f>IF(N105="nulová",J105,0)</f>
        <v>0</v>
      </c>
      <c r="BJ105" s="19" t="s">
        <v>84</v>
      </c>
      <c r="BK105" s="219">
        <f>ROUND(I105*H105,2)</f>
        <v>0</v>
      </c>
      <c r="BL105" s="19" t="s">
        <v>171</v>
      </c>
      <c r="BM105" s="218" t="s">
        <v>313</v>
      </c>
    </row>
    <row r="106" s="2" customFormat="1">
      <c r="A106" s="41"/>
      <c r="B106" s="42"/>
      <c r="C106" s="43"/>
      <c r="D106" s="227" t="s">
        <v>592</v>
      </c>
      <c r="E106" s="43"/>
      <c r="F106" s="268" t="s">
        <v>1628</v>
      </c>
      <c r="G106" s="43"/>
      <c r="H106" s="43"/>
      <c r="I106" s="222"/>
      <c r="J106" s="43"/>
      <c r="K106" s="43"/>
      <c r="L106" s="47"/>
      <c r="M106" s="223"/>
      <c r="N106" s="224"/>
      <c r="O106" s="87"/>
      <c r="P106" s="87"/>
      <c r="Q106" s="87"/>
      <c r="R106" s="87"/>
      <c r="S106" s="87"/>
      <c r="T106" s="88"/>
      <c r="U106" s="41"/>
      <c r="V106" s="41"/>
      <c r="W106" s="41"/>
      <c r="X106" s="41"/>
      <c r="Y106" s="41"/>
      <c r="Z106" s="41"/>
      <c r="AA106" s="41"/>
      <c r="AB106" s="41"/>
      <c r="AC106" s="41"/>
      <c r="AD106" s="41"/>
      <c r="AE106" s="41"/>
      <c r="AT106" s="19" t="s">
        <v>592</v>
      </c>
      <c r="AU106" s="19" t="s">
        <v>84</v>
      </c>
    </row>
    <row r="107" s="2" customFormat="1" ht="36" customHeight="1">
      <c r="A107" s="41"/>
      <c r="B107" s="42"/>
      <c r="C107" s="207" t="s">
        <v>8</v>
      </c>
      <c r="D107" s="207" t="s">
        <v>166</v>
      </c>
      <c r="E107" s="208" t="s">
        <v>1629</v>
      </c>
      <c r="F107" s="209" t="s">
        <v>1630</v>
      </c>
      <c r="G107" s="210" t="s">
        <v>1597</v>
      </c>
      <c r="H107" s="211">
        <v>1</v>
      </c>
      <c r="I107" s="212"/>
      <c r="J107" s="213">
        <f>ROUND(I107*H107,2)</f>
        <v>0</v>
      </c>
      <c r="K107" s="209" t="s">
        <v>32</v>
      </c>
      <c r="L107" s="47"/>
      <c r="M107" s="214" t="s">
        <v>32</v>
      </c>
      <c r="N107" s="215" t="s">
        <v>47</v>
      </c>
      <c r="O107" s="87"/>
      <c r="P107" s="216">
        <f>O107*H107</f>
        <v>0</v>
      </c>
      <c r="Q107" s="216">
        <v>0</v>
      </c>
      <c r="R107" s="216">
        <f>Q107*H107</f>
        <v>0</v>
      </c>
      <c r="S107" s="216">
        <v>0</v>
      </c>
      <c r="T107" s="217">
        <f>S107*H107</f>
        <v>0</v>
      </c>
      <c r="U107" s="41"/>
      <c r="V107" s="41"/>
      <c r="W107" s="41"/>
      <c r="X107" s="41"/>
      <c r="Y107" s="41"/>
      <c r="Z107" s="41"/>
      <c r="AA107" s="41"/>
      <c r="AB107" s="41"/>
      <c r="AC107" s="41"/>
      <c r="AD107" s="41"/>
      <c r="AE107" s="41"/>
      <c r="AR107" s="218" t="s">
        <v>171</v>
      </c>
      <c r="AT107" s="218" t="s">
        <v>166</v>
      </c>
      <c r="AU107" s="218" t="s">
        <v>84</v>
      </c>
      <c r="AY107" s="19" t="s">
        <v>164</v>
      </c>
      <c r="BE107" s="219">
        <f>IF(N107="základní",J107,0)</f>
        <v>0</v>
      </c>
      <c r="BF107" s="219">
        <f>IF(N107="snížená",J107,0)</f>
        <v>0</v>
      </c>
      <c r="BG107" s="219">
        <f>IF(N107="zákl. přenesená",J107,0)</f>
        <v>0</v>
      </c>
      <c r="BH107" s="219">
        <f>IF(N107="sníž. přenesená",J107,0)</f>
        <v>0</v>
      </c>
      <c r="BI107" s="219">
        <f>IF(N107="nulová",J107,0)</f>
        <v>0</v>
      </c>
      <c r="BJ107" s="19" t="s">
        <v>84</v>
      </c>
      <c r="BK107" s="219">
        <f>ROUND(I107*H107,2)</f>
        <v>0</v>
      </c>
      <c r="BL107" s="19" t="s">
        <v>171</v>
      </c>
      <c r="BM107" s="218" t="s">
        <v>326</v>
      </c>
    </row>
    <row r="108" s="2" customFormat="1">
      <c r="A108" s="41"/>
      <c r="B108" s="42"/>
      <c r="C108" s="43"/>
      <c r="D108" s="227" t="s">
        <v>592</v>
      </c>
      <c r="E108" s="43"/>
      <c r="F108" s="268" t="s">
        <v>1631</v>
      </c>
      <c r="G108" s="43"/>
      <c r="H108" s="43"/>
      <c r="I108" s="222"/>
      <c r="J108" s="43"/>
      <c r="K108" s="43"/>
      <c r="L108" s="47"/>
      <c r="M108" s="223"/>
      <c r="N108" s="224"/>
      <c r="O108" s="87"/>
      <c r="P108" s="87"/>
      <c r="Q108" s="87"/>
      <c r="R108" s="87"/>
      <c r="S108" s="87"/>
      <c r="T108" s="88"/>
      <c r="U108" s="41"/>
      <c r="V108" s="41"/>
      <c r="W108" s="41"/>
      <c r="X108" s="41"/>
      <c r="Y108" s="41"/>
      <c r="Z108" s="41"/>
      <c r="AA108" s="41"/>
      <c r="AB108" s="41"/>
      <c r="AC108" s="41"/>
      <c r="AD108" s="41"/>
      <c r="AE108" s="41"/>
      <c r="AT108" s="19" t="s">
        <v>592</v>
      </c>
      <c r="AU108" s="19" t="s">
        <v>84</v>
      </c>
    </row>
    <row r="109" s="2" customFormat="1" ht="36" customHeight="1">
      <c r="A109" s="41"/>
      <c r="B109" s="42"/>
      <c r="C109" s="207" t="s">
        <v>252</v>
      </c>
      <c r="D109" s="207" t="s">
        <v>166</v>
      </c>
      <c r="E109" s="208" t="s">
        <v>1632</v>
      </c>
      <c r="F109" s="209" t="s">
        <v>1633</v>
      </c>
      <c r="G109" s="210" t="s">
        <v>1597</v>
      </c>
      <c r="H109" s="211">
        <v>1</v>
      </c>
      <c r="I109" s="212"/>
      <c r="J109" s="213">
        <f>ROUND(I109*H109,2)</f>
        <v>0</v>
      </c>
      <c r="K109" s="209" t="s">
        <v>32</v>
      </c>
      <c r="L109" s="47"/>
      <c r="M109" s="214" t="s">
        <v>32</v>
      </c>
      <c r="N109" s="215" t="s">
        <v>47</v>
      </c>
      <c r="O109" s="87"/>
      <c r="P109" s="216">
        <f>O109*H109</f>
        <v>0</v>
      </c>
      <c r="Q109" s="216">
        <v>0</v>
      </c>
      <c r="R109" s="216">
        <f>Q109*H109</f>
        <v>0</v>
      </c>
      <c r="S109" s="216">
        <v>0</v>
      </c>
      <c r="T109" s="217">
        <f>S109*H109</f>
        <v>0</v>
      </c>
      <c r="U109" s="41"/>
      <c r="V109" s="41"/>
      <c r="W109" s="41"/>
      <c r="X109" s="41"/>
      <c r="Y109" s="41"/>
      <c r="Z109" s="41"/>
      <c r="AA109" s="41"/>
      <c r="AB109" s="41"/>
      <c r="AC109" s="41"/>
      <c r="AD109" s="41"/>
      <c r="AE109" s="41"/>
      <c r="AR109" s="218" t="s">
        <v>171</v>
      </c>
      <c r="AT109" s="218" t="s">
        <v>166</v>
      </c>
      <c r="AU109" s="218" t="s">
        <v>84</v>
      </c>
      <c r="AY109" s="19" t="s">
        <v>164</v>
      </c>
      <c r="BE109" s="219">
        <f>IF(N109="základní",J109,0)</f>
        <v>0</v>
      </c>
      <c r="BF109" s="219">
        <f>IF(N109="snížená",J109,0)</f>
        <v>0</v>
      </c>
      <c r="BG109" s="219">
        <f>IF(N109="zákl. přenesená",J109,0)</f>
        <v>0</v>
      </c>
      <c r="BH109" s="219">
        <f>IF(N109="sníž. přenesená",J109,0)</f>
        <v>0</v>
      </c>
      <c r="BI109" s="219">
        <f>IF(N109="nulová",J109,0)</f>
        <v>0</v>
      </c>
      <c r="BJ109" s="19" t="s">
        <v>84</v>
      </c>
      <c r="BK109" s="219">
        <f>ROUND(I109*H109,2)</f>
        <v>0</v>
      </c>
      <c r="BL109" s="19" t="s">
        <v>171</v>
      </c>
      <c r="BM109" s="218" t="s">
        <v>338</v>
      </c>
    </row>
    <row r="110" s="2" customFormat="1">
      <c r="A110" s="41"/>
      <c r="B110" s="42"/>
      <c r="C110" s="43"/>
      <c r="D110" s="227" t="s">
        <v>592</v>
      </c>
      <c r="E110" s="43"/>
      <c r="F110" s="268" t="s">
        <v>1631</v>
      </c>
      <c r="G110" s="43"/>
      <c r="H110" s="43"/>
      <c r="I110" s="222"/>
      <c r="J110" s="43"/>
      <c r="K110" s="43"/>
      <c r="L110" s="47"/>
      <c r="M110" s="223"/>
      <c r="N110" s="224"/>
      <c r="O110" s="87"/>
      <c r="P110" s="87"/>
      <c r="Q110" s="87"/>
      <c r="R110" s="87"/>
      <c r="S110" s="87"/>
      <c r="T110" s="88"/>
      <c r="U110" s="41"/>
      <c r="V110" s="41"/>
      <c r="W110" s="41"/>
      <c r="X110" s="41"/>
      <c r="Y110" s="41"/>
      <c r="Z110" s="41"/>
      <c r="AA110" s="41"/>
      <c r="AB110" s="41"/>
      <c r="AC110" s="41"/>
      <c r="AD110" s="41"/>
      <c r="AE110" s="41"/>
      <c r="AT110" s="19" t="s">
        <v>592</v>
      </c>
      <c r="AU110" s="19" t="s">
        <v>84</v>
      </c>
    </row>
    <row r="111" s="2" customFormat="1" ht="36" customHeight="1">
      <c r="A111" s="41"/>
      <c r="B111" s="42"/>
      <c r="C111" s="207" t="s">
        <v>258</v>
      </c>
      <c r="D111" s="207" t="s">
        <v>166</v>
      </c>
      <c r="E111" s="208" t="s">
        <v>1634</v>
      </c>
      <c r="F111" s="209" t="s">
        <v>1635</v>
      </c>
      <c r="G111" s="210" t="s">
        <v>1597</v>
      </c>
      <c r="H111" s="211">
        <v>1</v>
      </c>
      <c r="I111" s="212"/>
      <c r="J111" s="213">
        <f>ROUND(I111*H111,2)</f>
        <v>0</v>
      </c>
      <c r="K111" s="209" t="s">
        <v>32</v>
      </c>
      <c r="L111" s="47"/>
      <c r="M111" s="214" t="s">
        <v>32</v>
      </c>
      <c r="N111" s="215" t="s">
        <v>47</v>
      </c>
      <c r="O111" s="87"/>
      <c r="P111" s="216">
        <f>O111*H111</f>
        <v>0</v>
      </c>
      <c r="Q111" s="216">
        <v>0</v>
      </c>
      <c r="R111" s="216">
        <f>Q111*H111</f>
        <v>0</v>
      </c>
      <c r="S111" s="216">
        <v>0</v>
      </c>
      <c r="T111" s="217">
        <f>S111*H111</f>
        <v>0</v>
      </c>
      <c r="U111" s="41"/>
      <c r="V111" s="41"/>
      <c r="W111" s="41"/>
      <c r="X111" s="41"/>
      <c r="Y111" s="41"/>
      <c r="Z111" s="41"/>
      <c r="AA111" s="41"/>
      <c r="AB111" s="41"/>
      <c r="AC111" s="41"/>
      <c r="AD111" s="41"/>
      <c r="AE111" s="41"/>
      <c r="AR111" s="218" t="s">
        <v>171</v>
      </c>
      <c r="AT111" s="218" t="s">
        <v>166</v>
      </c>
      <c r="AU111" s="218" t="s">
        <v>84</v>
      </c>
      <c r="AY111" s="19" t="s">
        <v>164</v>
      </c>
      <c r="BE111" s="219">
        <f>IF(N111="základní",J111,0)</f>
        <v>0</v>
      </c>
      <c r="BF111" s="219">
        <f>IF(N111="snížená",J111,0)</f>
        <v>0</v>
      </c>
      <c r="BG111" s="219">
        <f>IF(N111="zákl. přenesená",J111,0)</f>
        <v>0</v>
      </c>
      <c r="BH111" s="219">
        <f>IF(N111="sníž. přenesená",J111,0)</f>
        <v>0</v>
      </c>
      <c r="BI111" s="219">
        <f>IF(N111="nulová",J111,0)</f>
        <v>0</v>
      </c>
      <c r="BJ111" s="19" t="s">
        <v>84</v>
      </c>
      <c r="BK111" s="219">
        <f>ROUND(I111*H111,2)</f>
        <v>0</v>
      </c>
      <c r="BL111" s="19" t="s">
        <v>171</v>
      </c>
      <c r="BM111" s="218" t="s">
        <v>350</v>
      </c>
    </row>
    <row r="112" s="2" customFormat="1">
      <c r="A112" s="41"/>
      <c r="B112" s="42"/>
      <c r="C112" s="43"/>
      <c r="D112" s="227" t="s">
        <v>592</v>
      </c>
      <c r="E112" s="43"/>
      <c r="F112" s="268" t="s">
        <v>1631</v>
      </c>
      <c r="G112" s="43"/>
      <c r="H112" s="43"/>
      <c r="I112" s="222"/>
      <c r="J112" s="43"/>
      <c r="K112" s="43"/>
      <c r="L112" s="47"/>
      <c r="M112" s="223"/>
      <c r="N112" s="224"/>
      <c r="O112" s="87"/>
      <c r="P112" s="87"/>
      <c r="Q112" s="87"/>
      <c r="R112" s="87"/>
      <c r="S112" s="87"/>
      <c r="T112" s="88"/>
      <c r="U112" s="41"/>
      <c r="V112" s="41"/>
      <c r="W112" s="41"/>
      <c r="X112" s="41"/>
      <c r="Y112" s="41"/>
      <c r="Z112" s="41"/>
      <c r="AA112" s="41"/>
      <c r="AB112" s="41"/>
      <c r="AC112" s="41"/>
      <c r="AD112" s="41"/>
      <c r="AE112" s="41"/>
      <c r="AT112" s="19" t="s">
        <v>592</v>
      </c>
      <c r="AU112" s="19" t="s">
        <v>84</v>
      </c>
    </row>
    <row r="113" s="2" customFormat="1" ht="36" customHeight="1">
      <c r="A113" s="41"/>
      <c r="B113" s="42"/>
      <c r="C113" s="207" t="s">
        <v>265</v>
      </c>
      <c r="D113" s="207" t="s">
        <v>166</v>
      </c>
      <c r="E113" s="208" t="s">
        <v>1636</v>
      </c>
      <c r="F113" s="209" t="s">
        <v>1637</v>
      </c>
      <c r="G113" s="210" t="s">
        <v>1597</v>
      </c>
      <c r="H113" s="211">
        <v>1</v>
      </c>
      <c r="I113" s="212"/>
      <c r="J113" s="213">
        <f>ROUND(I113*H113,2)</f>
        <v>0</v>
      </c>
      <c r="K113" s="209" t="s">
        <v>32</v>
      </c>
      <c r="L113" s="47"/>
      <c r="M113" s="214" t="s">
        <v>32</v>
      </c>
      <c r="N113" s="215" t="s">
        <v>47</v>
      </c>
      <c r="O113" s="87"/>
      <c r="P113" s="216">
        <f>O113*H113</f>
        <v>0</v>
      </c>
      <c r="Q113" s="216">
        <v>0</v>
      </c>
      <c r="R113" s="216">
        <f>Q113*H113</f>
        <v>0</v>
      </c>
      <c r="S113" s="216">
        <v>0</v>
      </c>
      <c r="T113" s="217">
        <f>S113*H113</f>
        <v>0</v>
      </c>
      <c r="U113" s="41"/>
      <c r="V113" s="41"/>
      <c r="W113" s="41"/>
      <c r="X113" s="41"/>
      <c r="Y113" s="41"/>
      <c r="Z113" s="41"/>
      <c r="AA113" s="41"/>
      <c r="AB113" s="41"/>
      <c r="AC113" s="41"/>
      <c r="AD113" s="41"/>
      <c r="AE113" s="41"/>
      <c r="AR113" s="218" t="s">
        <v>171</v>
      </c>
      <c r="AT113" s="218" t="s">
        <v>166</v>
      </c>
      <c r="AU113" s="218" t="s">
        <v>84</v>
      </c>
      <c r="AY113" s="19" t="s">
        <v>164</v>
      </c>
      <c r="BE113" s="219">
        <f>IF(N113="základní",J113,0)</f>
        <v>0</v>
      </c>
      <c r="BF113" s="219">
        <f>IF(N113="snížená",J113,0)</f>
        <v>0</v>
      </c>
      <c r="BG113" s="219">
        <f>IF(N113="zákl. přenesená",J113,0)</f>
        <v>0</v>
      </c>
      <c r="BH113" s="219">
        <f>IF(N113="sníž. přenesená",J113,0)</f>
        <v>0</v>
      </c>
      <c r="BI113" s="219">
        <f>IF(N113="nulová",J113,0)</f>
        <v>0</v>
      </c>
      <c r="BJ113" s="19" t="s">
        <v>84</v>
      </c>
      <c r="BK113" s="219">
        <f>ROUND(I113*H113,2)</f>
        <v>0</v>
      </c>
      <c r="BL113" s="19" t="s">
        <v>171</v>
      </c>
      <c r="BM113" s="218" t="s">
        <v>358</v>
      </c>
    </row>
    <row r="114" s="2" customFormat="1">
      <c r="A114" s="41"/>
      <c r="B114" s="42"/>
      <c r="C114" s="43"/>
      <c r="D114" s="227" t="s">
        <v>592</v>
      </c>
      <c r="E114" s="43"/>
      <c r="F114" s="268" t="s">
        <v>1631</v>
      </c>
      <c r="G114" s="43"/>
      <c r="H114" s="43"/>
      <c r="I114" s="222"/>
      <c r="J114" s="43"/>
      <c r="K114" s="43"/>
      <c r="L114" s="47"/>
      <c r="M114" s="223"/>
      <c r="N114" s="224"/>
      <c r="O114" s="87"/>
      <c r="P114" s="87"/>
      <c r="Q114" s="87"/>
      <c r="R114" s="87"/>
      <c r="S114" s="87"/>
      <c r="T114" s="88"/>
      <c r="U114" s="41"/>
      <c r="V114" s="41"/>
      <c r="W114" s="41"/>
      <c r="X114" s="41"/>
      <c r="Y114" s="41"/>
      <c r="Z114" s="41"/>
      <c r="AA114" s="41"/>
      <c r="AB114" s="41"/>
      <c r="AC114" s="41"/>
      <c r="AD114" s="41"/>
      <c r="AE114" s="41"/>
      <c r="AT114" s="19" t="s">
        <v>592</v>
      </c>
      <c r="AU114" s="19" t="s">
        <v>84</v>
      </c>
    </row>
    <row r="115" s="2" customFormat="1" ht="36" customHeight="1">
      <c r="A115" s="41"/>
      <c r="B115" s="42"/>
      <c r="C115" s="207" t="s">
        <v>272</v>
      </c>
      <c r="D115" s="207" t="s">
        <v>166</v>
      </c>
      <c r="E115" s="208" t="s">
        <v>1638</v>
      </c>
      <c r="F115" s="209" t="s">
        <v>1639</v>
      </c>
      <c r="G115" s="210" t="s">
        <v>1597</v>
      </c>
      <c r="H115" s="211">
        <v>1</v>
      </c>
      <c r="I115" s="212"/>
      <c r="J115" s="213">
        <f>ROUND(I115*H115,2)</f>
        <v>0</v>
      </c>
      <c r="K115" s="209" t="s">
        <v>32</v>
      </c>
      <c r="L115" s="47"/>
      <c r="M115" s="214" t="s">
        <v>32</v>
      </c>
      <c r="N115" s="215" t="s">
        <v>47</v>
      </c>
      <c r="O115" s="87"/>
      <c r="P115" s="216">
        <f>O115*H115</f>
        <v>0</v>
      </c>
      <c r="Q115" s="216">
        <v>0</v>
      </c>
      <c r="R115" s="216">
        <f>Q115*H115</f>
        <v>0</v>
      </c>
      <c r="S115" s="216">
        <v>0</v>
      </c>
      <c r="T115" s="217">
        <f>S115*H115</f>
        <v>0</v>
      </c>
      <c r="U115" s="41"/>
      <c r="V115" s="41"/>
      <c r="W115" s="41"/>
      <c r="X115" s="41"/>
      <c r="Y115" s="41"/>
      <c r="Z115" s="41"/>
      <c r="AA115" s="41"/>
      <c r="AB115" s="41"/>
      <c r="AC115" s="41"/>
      <c r="AD115" s="41"/>
      <c r="AE115" s="41"/>
      <c r="AR115" s="218" t="s">
        <v>171</v>
      </c>
      <c r="AT115" s="218" t="s">
        <v>166</v>
      </c>
      <c r="AU115" s="218" t="s">
        <v>84</v>
      </c>
      <c r="AY115" s="19" t="s">
        <v>164</v>
      </c>
      <c r="BE115" s="219">
        <f>IF(N115="základní",J115,0)</f>
        <v>0</v>
      </c>
      <c r="BF115" s="219">
        <f>IF(N115="snížená",J115,0)</f>
        <v>0</v>
      </c>
      <c r="BG115" s="219">
        <f>IF(N115="zákl. přenesená",J115,0)</f>
        <v>0</v>
      </c>
      <c r="BH115" s="219">
        <f>IF(N115="sníž. přenesená",J115,0)</f>
        <v>0</v>
      </c>
      <c r="BI115" s="219">
        <f>IF(N115="nulová",J115,0)</f>
        <v>0</v>
      </c>
      <c r="BJ115" s="19" t="s">
        <v>84</v>
      </c>
      <c r="BK115" s="219">
        <f>ROUND(I115*H115,2)</f>
        <v>0</v>
      </c>
      <c r="BL115" s="19" t="s">
        <v>171</v>
      </c>
      <c r="BM115" s="218" t="s">
        <v>370</v>
      </c>
    </row>
    <row r="116" s="2" customFormat="1">
      <c r="A116" s="41"/>
      <c r="B116" s="42"/>
      <c r="C116" s="43"/>
      <c r="D116" s="227" t="s">
        <v>592</v>
      </c>
      <c r="E116" s="43"/>
      <c r="F116" s="268" t="s">
        <v>1631</v>
      </c>
      <c r="G116" s="43"/>
      <c r="H116" s="43"/>
      <c r="I116" s="222"/>
      <c r="J116" s="43"/>
      <c r="K116" s="43"/>
      <c r="L116" s="47"/>
      <c r="M116" s="223"/>
      <c r="N116" s="224"/>
      <c r="O116" s="87"/>
      <c r="P116" s="87"/>
      <c r="Q116" s="87"/>
      <c r="R116" s="87"/>
      <c r="S116" s="87"/>
      <c r="T116" s="88"/>
      <c r="U116" s="41"/>
      <c r="V116" s="41"/>
      <c r="W116" s="41"/>
      <c r="X116" s="41"/>
      <c r="Y116" s="41"/>
      <c r="Z116" s="41"/>
      <c r="AA116" s="41"/>
      <c r="AB116" s="41"/>
      <c r="AC116" s="41"/>
      <c r="AD116" s="41"/>
      <c r="AE116" s="41"/>
      <c r="AT116" s="19" t="s">
        <v>592</v>
      </c>
      <c r="AU116" s="19" t="s">
        <v>84</v>
      </c>
    </row>
    <row r="117" s="2" customFormat="1" ht="55.2" customHeight="1">
      <c r="A117" s="41"/>
      <c r="B117" s="42"/>
      <c r="C117" s="207" t="s">
        <v>284</v>
      </c>
      <c r="D117" s="207" t="s">
        <v>166</v>
      </c>
      <c r="E117" s="208" t="s">
        <v>1640</v>
      </c>
      <c r="F117" s="209" t="s">
        <v>1641</v>
      </c>
      <c r="G117" s="210" t="s">
        <v>1597</v>
      </c>
      <c r="H117" s="211">
        <v>1</v>
      </c>
      <c r="I117" s="212"/>
      <c r="J117" s="213">
        <f>ROUND(I117*H117,2)</f>
        <v>0</v>
      </c>
      <c r="K117" s="209" t="s">
        <v>32</v>
      </c>
      <c r="L117" s="47"/>
      <c r="M117" s="214" t="s">
        <v>32</v>
      </c>
      <c r="N117" s="215" t="s">
        <v>47</v>
      </c>
      <c r="O117" s="87"/>
      <c r="P117" s="216">
        <f>O117*H117</f>
        <v>0</v>
      </c>
      <c r="Q117" s="216">
        <v>0</v>
      </c>
      <c r="R117" s="216">
        <f>Q117*H117</f>
        <v>0</v>
      </c>
      <c r="S117" s="216">
        <v>0</v>
      </c>
      <c r="T117" s="217">
        <f>S117*H117</f>
        <v>0</v>
      </c>
      <c r="U117" s="41"/>
      <c r="V117" s="41"/>
      <c r="W117" s="41"/>
      <c r="X117" s="41"/>
      <c r="Y117" s="41"/>
      <c r="Z117" s="41"/>
      <c r="AA117" s="41"/>
      <c r="AB117" s="41"/>
      <c r="AC117" s="41"/>
      <c r="AD117" s="41"/>
      <c r="AE117" s="41"/>
      <c r="AR117" s="218" t="s">
        <v>171</v>
      </c>
      <c r="AT117" s="218" t="s">
        <v>166</v>
      </c>
      <c r="AU117" s="218" t="s">
        <v>84</v>
      </c>
      <c r="AY117" s="19" t="s">
        <v>164</v>
      </c>
      <c r="BE117" s="219">
        <f>IF(N117="základní",J117,0)</f>
        <v>0</v>
      </c>
      <c r="BF117" s="219">
        <f>IF(N117="snížená",J117,0)</f>
        <v>0</v>
      </c>
      <c r="BG117" s="219">
        <f>IF(N117="zákl. přenesená",J117,0)</f>
        <v>0</v>
      </c>
      <c r="BH117" s="219">
        <f>IF(N117="sníž. přenesená",J117,0)</f>
        <v>0</v>
      </c>
      <c r="BI117" s="219">
        <f>IF(N117="nulová",J117,0)</f>
        <v>0</v>
      </c>
      <c r="BJ117" s="19" t="s">
        <v>84</v>
      </c>
      <c r="BK117" s="219">
        <f>ROUND(I117*H117,2)</f>
        <v>0</v>
      </c>
      <c r="BL117" s="19" t="s">
        <v>171</v>
      </c>
      <c r="BM117" s="218" t="s">
        <v>383</v>
      </c>
    </row>
    <row r="118" s="2" customFormat="1">
      <c r="A118" s="41"/>
      <c r="B118" s="42"/>
      <c r="C118" s="43"/>
      <c r="D118" s="227" t="s">
        <v>592</v>
      </c>
      <c r="E118" s="43"/>
      <c r="F118" s="268" t="s">
        <v>1601</v>
      </c>
      <c r="G118" s="43"/>
      <c r="H118" s="43"/>
      <c r="I118" s="222"/>
      <c r="J118" s="43"/>
      <c r="K118" s="43"/>
      <c r="L118" s="47"/>
      <c r="M118" s="223"/>
      <c r="N118" s="224"/>
      <c r="O118" s="87"/>
      <c r="P118" s="87"/>
      <c r="Q118" s="87"/>
      <c r="R118" s="87"/>
      <c r="S118" s="87"/>
      <c r="T118" s="88"/>
      <c r="U118" s="41"/>
      <c r="V118" s="41"/>
      <c r="W118" s="41"/>
      <c r="X118" s="41"/>
      <c r="Y118" s="41"/>
      <c r="Z118" s="41"/>
      <c r="AA118" s="41"/>
      <c r="AB118" s="41"/>
      <c r="AC118" s="41"/>
      <c r="AD118" s="41"/>
      <c r="AE118" s="41"/>
      <c r="AT118" s="19" t="s">
        <v>592</v>
      </c>
      <c r="AU118" s="19" t="s">
        <v>84</v>
      </c>
    </row>
    <row r="119" s="2" customFormat="1" ht="168" customHeight="1">
      <c r="A119" s="41"/>
      <c r="B119" s="42"/>
      <c r="C119" s="207" t="s">
        <v>289</v>
      </c>
      <c r="D119" s="207" t="s">
        <v>166</v>
      </c>
      <c r="E119" s="208" t="s">
        <v>1642</v>
      </c>
      <c r="F119" s="209" t="s">
        <v>1643</v>
      </c>
      <c r="G119" s="210" t="s">
        <v>1597</v>
      </c>
      <c r="H119" s="211">
        <v>1</v>
      </c>
      <c r="I119" s="212"/>
      <c r="J119" s="213">
        <f>ROUND(I119*H119,2)</f>
        <v>0</v>
      </c>
      <c r="K119" s="209" t="s">
        <v>32</v>
      </c>
      <c r="L119" s="47"/>
      <c r="M119" s="214" t="s">
        <v>32</v>
      </c>
      <c r="N119" s="215" t="s">
        <v>47</v>
      </c>
      <c r="O119" s="87"/>
      <c r="P119" s="216">
        <f>O119*H119</f>
        <v>0</v>
      </c>
      <c r="Q119" s="216">
        <v>0</v>
      </c>
      <c r="R119" s="216">
        <f>Q119*H119</f>
        <v>0</v>
      </c>
      <c r="S119" s="216">
        <v>0</v>
      </c>
      <c r="T119" s="217">
        <f>S119*H119</f>
        <v>0</v>
      </c>
      <c r="U119" s="41"/>
      <c r="V119" s="41"/>
      <c r="W119" s="41"/>
      <c r="X119" s="41"/>
      <c r="Y119" s="41"/>
      <c r="Z119" s="41"/>
      <c r="AA119" s="41"/>
      <c r="AB119" s="41"/>
      <c r="AC119" s="41"/>
      <c r="AD119" s="41"/>
      <c r="AE119" s="41"/>
      <c r="AR119" s="218" t="s">
        <v>171</v>
      </c>
      <c r="AT119" s="218" t="s">
        <v>166</v>
      </c>
      <c r="AU119" s="218" t="s">
        <v>84</v>
      </c>
      <c r="AY119" s="19" t="s">
        <v>164</v>
      </c>
      <c r="BE119" s="219">
        <f>IF(N119="základní",J119,0)</f>
        <v>0</v>
      </c>
      <c r="BF119" s="219">
        <f>IF(N119="snížená",J119,0)</f>
        <v>0</v>
      </c>
      <c r="BG119" s="219">
        <f>IF(N119="zákl. přenesená",J119,0)</f>
        <v>0</v>
      </c>
      <c r="BH119" s="219">
        <f>IF(N119="sníž. přenesená",J119,0)</f>
        <v>0</v>
      </c>
      <c r="BI119" s="219">
        <f>IF(N119="nulová",J119,0)</f>
        <v>0</v>
      </c>
      <c r="BJ119" s="19" t="s">
        <v>84</v>
      </c>
      <c r="BK119" s="219">
        <f>ROUND(I119*H119,2)</f>
        <v>0</v>
      </c>
      <c r="BL119" s="19" t="s">
        <v>171</v>
      </c>
      <c r="BM119" s="218" t="s">
        <v>397</v>
      </c>
    </row>
    <row r="120" s="2" customFormat="1">
      <c r="A120" s="41"/>
      <c r="B120" s="42"/>
      <c r="C120" s="43"/>
      <c r="D120" s="227" t="s">
        <v>592</v>
      </c>
      <c r="E120" s="43"/>
      <c r="F120" s="268" t="s">
        <v>1644</v>
      </c>
      <c r="G120" s="43"/>
      <c r="H120" s="43"/>
      <c r="I120" s="222"/>
      <c r="J120" s="43"/>
      <c r="K120" s="43"/>
      <c r="L120" s="47"/>
      <c r="M120" s="223"/>
      <c r="N120" s="224"/>
      <c r="O120" s="87"/>
      <c r="P120" s="87"/>
      <c r="Q120" s="87"/>
      <c r="R120" s="87"/>
      <c r="S120" s="87"/>
      <c r="T120" s="88"/>
      <c r="U120" s="41"/>
      <c r="V120" s="41"/>
      <c r="W120" s="41"/>
      <c r="X120" s="41"/>
      <c r="Y120" s="41"/>
      <c r="Z120" s="41"/>
      <c r="AA120" s="41"/>
      <c r="AB120" s="41"/>
      <c r="AC120" s="41"/>
      <c r="AD120" s="41"/>
      <c r="AE120" s="41"/>
      <c r="AT120" s="19" t="s">
        <v>592</v>
      </c>
      <c r="AU120" s="19" t="s">
        <v>84</v>
      </c>
    </row>
    <row r="121" s="2" customFormat="1" ht="16.5" customHeight="1">
      <c r="A121" s="41"/>
      <c r="B121" s="42"/>
      <c r="C121" s="207" t="s">
        <v>295</v>
      </c>
      <c r="D121" s="207" t="s">
        <v>166</v>
      </c>
      <c r="E121" s="208" t="s">
        <v>1645</v>
      </c>
      <c r="F121" s="209" t="s">
        <v>1646</v>
      </c>
      <c r="G121" s="210" t="s">
        <v>1597</v>
      </c>
      <c r="H121" s="211">
        <v>1</v>
      </c>
      <c r="I121" s="212"/>
      <c r="J121" s="213">
        <f>ROUND(I121*H121,2)</f>
        <v>0</v>
      </c>
      <c r="K121" s="209" t="s">
        <v>32</v>
      </c>
      <c r="L121" s="47"/>
      <c r="M121" s="214" t="s">
        <v>32</v>
      </c>
      <c r="N121" s="215" t="s">
        <v>47</v>
      </c>
      <c r="O121" s="87"/>
      <c r="P121" s="216">
        <f>O121*H121</f>
        <v>0</v>
      </c>
      <c r="Q121" s="216">
        <v>0</v>
      </c>
      <c r="R121" s="216">
        <f>Q121*H121</f>
        <v>0</v>
      </c>
      <c r="S121" s="216">
        <v>0</v>
      </c>
      <c r="T121" s="217">
        <f>S121*H121</f>
        <v>0</v>
      </c>
      <c r="U121" s="41"/>
      <c r="V121" s="41"/>
      <c r="W121" s="41"/>
      <c r="X121" s="41"/>
      <c r="Y121" s="41"/>
      <c r="Z121" s="41"/>
      <c r="AA121" s="41"/>
      <c r="AB121" s="41"/>
      <c r="AC121" s="41"/>
      <c r="AD121" s="41"/>
      <c r="AE121" s="41"/>
      <c r="AR121" s="218" t="s">
        <v>171</v>
      </c>
      <c r="AT121" s="218" t="s">
        <v>166</v>
      </c>
      <c r="AU121" s="218" t="s">
        <v>84</v>
      </c>
      <c r="AY121" s="19" t="s">
        <v>164</v>
      </c>
      <c r="BE121" s="219">
        <f>IF(N121="základní",J121,0)</f>
        <v>0</v>
      </c>
      <c r="BF121" s="219">
        <f>IF(N121="snížená",J121,0)</f>
        <v>0</v>
      </c>
      <c r="BG121" s="219">
        <f>IF(N121="zákl. přenesená",J121,0)</f>
        <v>0</v>
      </c>
      <c r="BH121" s="219">
        <f>IF(N121="sníž. přenesená",J121,0)</f>
        <v>0</v>
      </c>
      <c r="BI121" s="219">
        <f>IF(N121="nulová",J121,0)</f>
        <v>0</v>
      </c>
      <c r="BJ121" s="19" t="s">
        <v>84</v>
      </c>
      <c r="BK121" s="219">
        <f>ROUND(I121*H121,2)</f>
        <v>0</v>
      </c>
      <c r="BL121" s="19" t="s">
        <v>171</v>
      </c>
      <c r="BM121" s="218" t="s">
        <v>407</v>
      </c>
    </row>
    <row r="122" s="2" customFormat="1">
      <c r="A122" s="41"/>
      <c r="B122" s="42"/>
      <c r="C122" s="43"/>
      <c r="D122" s="227" t="s">
        <v>592</v>
      </c>
      <c r="E122" s="43"/>
      <c r="F122" s="268" t="s">
        <v>1601</v>
      </c>
      <c r="G122" s="43"/>
      <c r="H122" s="43"/>
      <c r="I122" s="222"/>
      <c r="J122" s="43"/>
      <c r="K122" s="43"/>
      <c r="L122" s="47"/>
      <c r="M122" s="223"/>
      <c r="N122" s="224"/>
      <c r="O122" s="87"/>
      <c r="P122" s="87"/>
      <c r="Q122" s="87"/>
      <c r="R122" s="87"/>
      <c r="S122" s="87"/>
      <c r="T122" s="88"/>
      <c r="U122" s="41"/>
      <c r="V122" s="41"/>
      <c r="W122" s="41"/>
      <c r="X122" s="41"/>
      <c r="Y122" s="41"/>
      <c r="Z122" s="41"/>
      <c r="AA122" s="41"/>
      <c r="AB122" s="41"/>
      <c r="AC122" s="41"/>
      <c r="AD122" s="41"/>
      <c r="AE122" s="41"/>
      <c r="AT122" s="19" t="s">
        <v>592</v>
      </c>
      <c r="AU122" s="19" t="s">
        <v>84</v>
      </c>
    </row>
    <row r="123" s="2" customFormat="1" ht="26.4" customHeight="1">
      <c r="A123" s="41"/>
      <c r="B123" s="42"/>
      <c r="C123" s="207" t="s">
        <v>301</v>
      </c>
      <c r="D123" s="207" t="s">
        <v>166</v>
      </c>
      <c r="E123" s="208" t="s">
        <v>1647</v>
      </c>
      <c r="F123" s="209" t="s">
        <v>1648</v>
      </c>
      <c r="G123" s="210" t="s">
        <v>1597</v>
      </c>
      <c r="H123" s="211">
        <v>1</v>
      </c>
      <c r="I123" s="212"/>
      <c r="J123" s="213">
        <f>ROUND(I123*H123,2)</f>
        <v>0</v>
      </c>
      <c r="K123" s="209" t="s">
        <v>32</v>
      </c>
      <c r="L123" s="47"/>
      <c r="M123" s="214" t="s">
        <v>32</v>
      </c>
      <c r="N123" s="215" t="s">
        <v>47</v>
      </c>
      <c r="O123" s="87"/>
      <c r="P123" s="216">
        <f>O123*H123</f>
        <v>0</v>
      </c>
      <c r="Q123" s="216">
        <v>0</v>
      </c>
      <c r="R123" s="216">
        <f>Q123*H123</f>
        <v>0</v>
      </c>
      <c r="S123" s="216">
        <v>0</v>
      </c>
      <c r="T123" s="217">
        <f>S123*H123</f>
        <v>0</v>
      </c>
      <c r="U123" s="41"/>
      <c r="V123" s="41"/>
      <c r="W123" s="41"/>
      <c r="X123" s="41"/>
      <c r="Y123" s="41"/>
      <c r="Z123" s="41"/>
      <c r="AA123" s="41"/>
      <c r="AB123" s="41"/>
      <c r="AC123" s="41"/>
      <c r="AD123" s="41"/>
      <c r="AE123" s="41"/>
      <c r="AR123" s="218" t="s">
        <v>171</v>
      </c>
      <c r="AT123" s="218" t="s">
        <v>166</v>
      </c>
      <c r="AU123" s="218" t="s">
        <v>84</v>
      </c>
      <c r="AY123" s="19" t="s">
        <v>164</v>
      </c>
      <c r="BE123" s="219">
        <f>IF(N123="základní",J123,0)</f>
        <v>0</v>
      </c>
      <c r="BF123" s="219">
        <f>IF(N123="snížená",J123,0)</f>
        <v>0</v>
      </c>
      <c r="BG123" s="219">
        <f>IF(N123="zákl. přenesená",J123,0)</f>
        <v>0</v>
      </c>
      <c r="BH123" s="219">
        <f>IF(N123="sníž. přenesená",J123,0)</f>
        <v>0</v>
      </c>
      <c r="BI123" s="219">
        <f>IF(N123="nulová",J123,0)</f>
        <v>0</v>
      </c>
      <c r="BJ123" s="19" t="s">
        <v>84</v>
      </c>
      <c r="BK123" s="219">
        <f>ROUND(I123*H123,2)</f>
        <v>0</v>
      </c>
      <c r="BL123" s="19" t="s">
        <v>171</v>
      </c>
      <c r="BM123" s="218" t="s">
        <v>418</v>
      </c>
    </row>
    <row r="124" s="2" customFormat="1">
      <c r="A124" s="41"/>
      <c r="B124" s="42"/>
      <c r="C124" s="43"/>
      <c r="D124" s="227" t="s">
        <v>592</v>
      </c>
      <c r="E124" s="43"/>
      <c r="F124" s="268" t="s">
        <v>1601</v>
      </c>
      <c r="G124" s="43"/>
      <c r="H124" s="43"/>
      <c r="I124" s="222"/>
      <c r="J124" s="43"/>
      <c r="K124" s="43"/>
      <c r="L124" s="47"/>
      <c r="M124" s="223"/>
      <c r="N124" s="224"/>
      <c r="O124" s="87"/>
      <c r="P124" s="87"/>
      <c r="Q124" s="87"/>
      <c r="R124" s="87"/>
      <c r="S124" s="87"/>
      <c r="T124" s="88"/>
      <c r="U124" s="41"/>
      <c r="V124" s="41"/>
      <c r="W124" s="41"/>
      <c r="X124" s="41"/>
      <c r="Y124" s="41"/>
      <c r="Z124" s="41"/>
      <c r="AA124" s="41"/>
      <c r="AB124" s="41"/>
      <c r="AC124" s="41"/>
      <c r="AD124" s="41"/>
      <c r="AE124" s="41"/>
      <c r="AT124" s="19" t="s">
        <v>592</v>
      </c>
      <c r="AU124" s="19" t="s">
        <v>84</v>
      </c>
    </row>
    <row r="125" s="2" customFormat="1" ht="40.8" customHeight="1">
      <c r="A125" s="41"/>
      <c r="B125" s="42"/>
      <c r="C125" s="207" t="s">
        <v>7</v>
      </c>
      <c r="D125" s="207" t="s">
        <v>166</v>
      </c>
      <c r="E125" s="208" t="s">
        <v>1649</v>
      </c>
      <c r="F125" s="209" t="s">
        <v>1650</v>
      </c>
      <c r="G125" s="210" t="s">
        <v>1597</v>
      </c>
      <c r="H125" s="211">
        <v>1</v>
      </c>
      <c r="I125" s="212"/>
      <c r="J125" s="213">
        <f>ROUND(I125*H125,2)</f>
        <v>0</v>
      </c>
      <c r="K125" s="209" t="s">
        <v>32</v>
      </c>
      <c r="L125" s="47"/>
      <c r="M125" s="214" t="s">
        <v>32</v>
      </c>
      <c r="N125" s="215" t="s">
        <v>47</v>
      </c>
      <c r="O125" s="87"/>
      <c r="P125" s="216">
        <f>O125*H125</f>
        <v>0</v>
      </c>
      <c r="Q125" s="216">
        <v>0</v>
      </c>
      <c r="R125" s="216">
        <f>Q125*H125</f>
        <v>0</v>
      </c>
      <c r="S125" s="216">
        <v>0</v>
      </c>
      <c r="T125" s="217">
        <f>S125*H125</f>
        <v>0</v>
      </c>
      <c r="U125" s="41"/>
      <c r="V125" s="41"/>
      <c r="W125" s="41"/>
      <c r="X125" s="41"/>
      <c r="Y125" s="41"/>
      <c r="Z125" s="41"/>
      <c r="AA125" s="41"/>
      <c r="AB125" s="41"/>
      <c r="AC125" s="41"/>
      <c r="AD125" s="41"/>
      <c r="AE125" s="41"/>
      <c r="AR125" s="218" t="s">
        <v>171</v>
      </c>
      <c r="AT125" s="218" t="s">
        <v>166</v>
      </c>
      <c r="AU125" s="218" t="s">
        <v>84</v>
      </c>
      <c r="AY125" s="19" t="s">
        <v>164</v>
      </c>
      <c r="BE125" s="219">
        <f>IF(N125="základní",J125,0)</f>
        <v>0</v>
      </c>
      <c r="BF125" s="219">
        <f>IF(N125="snížená",J125,0)</f>
        <v>0</v>
      </c>
      <c r="BG125" s="219">
        <f>IF(N125="zákl. přenesená",J125,0)</f>
        <v>0</v>
      </c>
      <c r="BH125" s="219">
        <f>IF(N125="sníž. přenesená",J125,0)</f>
        <v>0</v>
      </c>
      <c r="BI125" s="219">
        <f>IF(N125="nulová",J125,0)</f>
        <v>0</v>
      </c>
      <c r="BJ125" s="19" t="s">
        <v>84</v>
      </c>
      <c r="BK125" s="219">
        <f>ROUND(I125*H125,2)</f>
        <v>0</v>
      </c>
      <c r="BL125" s="19" t="s">
        <v>171</v>
      </c>
      <c r="BM125" s="218" t="s">
        <v>445</v>
      </c>
    </row>
    <row r="126" s="2" customFormat="1">
      <c r="A126" s="41"/>
      <c r="B126" s="42"/>
      <c r="C126" s="43"/>
      <c r="D126" s="227" t="s">
        <v>592</v>
      </c>
      <c r="E126" s="43"/>
      <c r="F126" s="268" t="s">
        <v>1601</v>
      </c>
      <c r="G126" s="43"/>
      <c r="H126" s="43"/>
      <c r="I126" s="222"/>
      <c r="J126" s="43"/>
      <c r="K126" s="43"/>
      <c r="L126" s="47"/>
      <c r="M126" s="223"/>
      <c r="N126" s="224"/>
      <c r="O126" s="87"/>
      <c r="P126" s="87"/>
      <c r="Q126" s="87"/>
      <c r="R126" s="87"/>
      <c r="S126" s="87"/>
      <c r="T126" s="88"/>
      <c r="U126" s="41"/>
      <c r="V126" s="41"/>
      <c r="W126" s="41"/>
      <c r="X126" s="41"/>
      <c r="Y126" s="41"/>
      <c r="Z126" s="41"/>
      <c r="AA126" s="41"/>
      <c r="AB126" s="41"/>
      <c r="AC126" s="41"/>
      <c r="AD126" s="41"/>
      <c r="AE126" s="41"/>
      <c r="AT126" s="19" t="s">
        <v>592</v>
      </c>
      <c r="AU126" s="19" t="s">
        <v>84</v>
      </c>
    </row>
    <row r="127" s="2" customFormat="1" ht="36" customHeight="1">
      <c r="A127" s="41"/>
      <c r="B127" s="42"/>
      <c r="C127" s="207" t="s">
        <v>313</v>
      </c>
      <c r="D127" s="207" t="s">
        <v>166</v>
      </c>
      <c r="E127" s="208" t="s">
        <v>1651</v>
      </c>
      <c r="F127" s="209" t="s">
        <v>1652</v>
      </c>
      <c r="G127" s="210" t="s">
        <v>1597</v>
      </c>
      <c r="H127" s="211">
        <v>1</v>
      </c>
      <c r="I127" s="212"/>
      <c r="J127" s="213">
        <f>ROUND(I127*H127,2)</f>
        <v>0</v>
      </c>
      <c r="K127" s="209" t="s">
        <v>32</v>
      </c>
      <c r="L127" s="47"/>
      <c r="M127" s="214" t="s">
        <v>32</v>
      </c>
      <c r="N127" s="215" t="s">
        <v>47</v>
      </c>
      <c r="O127" s="87"/>
      <c r="P127" s="216">
        <f>O127*H127</f>
        <v>0</v>
      </c>
      <c r="Q127" s="216">
        <v>0</v>
      </c>
      <c r="R127" s="216">
        <f>Q127*H127</f>
        <v>0</v>
      </c>
      <c r="S127" s="216">
        <v>0</v>
      </c>
      <c r="T127" s="217">
        <f>S127*H127</f>
        <v>0</v>
      </c>
      <c r="U127" s="41"/>
      <c r="V127" s="41"/>
      <c r="W127" s="41"/>
      <c r="X127" s="41"/>
      <c r="Y127" s="41"/>
      <c r="Z127" s="41"/>
      <c r="AA127" s="41"/>
      <c r="AB127" s="41"/>
      <c r="AC127" s="41"/>
      <c r="AD127" s="41"/>
      <c r="AE127" s="41"/>
      <c r="AR127" s="218" t="s">
        <v>171</v>
      </c>
      <c r="AT127" s="218" t="s">
        <v>166</v>
      </c>
      <c r="AU127" s="218" t="s">
        <v>84</v>
      </c>
      <c r="AY127" s="19" t="s">
        <v>164</v>
      </c>
      <c r="BE127" s="219">
        <f>IF(N127="základní",J127,0)</f>
        <v>0</v>
      </c>
      <c r="BF127" s="219">
        <f>IF(N127="snížená",J127,0)</f>
        <v>0</v>
      </c>
      <c r="BG127" s="219">
        <f>IF(N127="zákl. přenesená",J127,0)</f>
        <v>0</v>
      </c>
      <c r="BH127" s="219">
        <f>IF(N127="sníž. přenesená",J127,0)</f>
        <v>0</v>
      </c>
      <c r="BI127" s="219">
        <f>IF(N127="nulová",J127,0)</f>
        <v>0</v>
      </c>
      <c r="BJ127" s="19" t="s">
        <v>84</v>
      </c>
      <c r="BK127" s="219">
        <f>ROUND(I127*H127,2)</f>
        <v>0</v>
      </c>
      <c r="BL127" s="19" t="s">
        <v>171</v>
      </c>
      <c r="BM127" s="218" t="s">
        <v>453</v>
      </c>
    </row>
    <row r="128" s="2" customFormat="1">
      <c r="A128" s="41"/>
      <c r="B128" s="42"/>
      <c r="C128" s="43"/>
      <c r="D128" s="227" t="s">
        <v>592</v>
      </c>
      <c r="E128" s="43"/>
      <c r="F128" s="268" t="s">
        <v>1653</v>
      </c>
      <c r="G128" s="43"/>
      <c r="H128" s="43"/>
      <c r="I128" s="222"/>
      <c r="J128" s="43"/>
      <c r="K128" s="43"/>
      <c r="L128" s="47"/>
      <c r="M128" s="223"/>
      <c r="N128" s="224"/>
      <c r="O128" s="87"/>
      <c r="P128" s="87"/>
      <c r="Q128" s="87"/>
      <c r="R128" s="87"/>
      <c r="S128" s="87"/>
      <c r="T128" s="88"/>
      <c r="U128" s="41"/>
      <c r="V128" s="41"/>
      <c r="W128" s="41"/>
      <c r="X128" s="41"/>
      <c r="Y128" s="41"/>
      <c r="Z128" s="41"/>
      <c r="AA128" s="41"/>
      <c r="AB128" s="41"/>
      <c r="AC128" s="41"/>
      <c r="AD128" s="41"/>
      <c r="AE128" s="41"/>
      <c r="AT128" s="19" t="s">
        <v>592</v>
      </c>
      <c r="AU128" s="19" t="s">
        <v>84</v>
      </c>
    </row>
    <row r="129" s="2" customFormat="1" ht="26.4" customHeight="1">
      <c r="A129" s="41"/>
      <c r="B129" s="42"/>
      <c r="C129" s="207" t="s">
        <v>321</v>
      </c>
      <c r="D129" s="207" t="s">
        <v>166</v>
      </c>
      <c r="E129" s="208" t="s">
        <v>1654</v>
      </c>
      <c r="F129" s="209" t="s">
        <v>1655</v>
      </c>
      <c r="G129" s="210" t="s">
        <v>1597</v>
      </c>
      <c r="H129" s="211">
        <v>1</v>
      </c>
      <c r="I129" s="212"/>
      <c r="J129" s="213">
        <f>ROUND(I129*H129,2)</f>
        <v>0</v>
      </c>
      <c r="K129" s="209" t="s">
        <v>32</v>
      </c>
      <c r="L129" s="47"/>
      <c r="M129" s="214" t="s">
        <v>32</v>
      </c>
      <c r="N129" s="215" t="s">
        <v>47</v>
      </c>
      <c r="O129" s="87"/>
      <c r="P129" s="216">
        <f>O129*H129</f>
        <v>0</v>
      </c>
      <c r="Q129" s="216">
        <v>0</v>
      </c>
      <c r="R129" s="216">
        <f>Q129*H129</f>
        <v>0</v>
      </c>
      <c r="S129" s="216">
        <v>0</v>
      </c>
      <c r="T129" s="217">
        <f>S129*H129</f>
        <v>0</v>
      </c>
      <c r="U129" s="41"/>
      <c r="V129" s="41"/>
      <c r="W129" s="41"/>
      <c r="X129" s="41"/>
      <c r="Y129" s="41"/>
      <c r="Z129" s="41"/>
      <c r="AA129" s="41"/>
      <c r="AB129" s="41"/>
      <c r="AC129" s="41"/>
      <c r="AD129" s="41"/>
      <c r="AE129" s="41"/>
      <c r="AR129" s="218" t="s">
        <v>171</v>
      </c>
      <c r="AT129" s="218" t="s">
        <v>166</v>
      </c>
      <c r="AU129" s="218" t="s">
        <v>84</v>
      </c>
      <c r="AY129" s="19" t="s">
        <v>164</v>
      </c>
      <c r="BE129" s="219">
        <f>IF(N129="základní",J129,0)</f>
        <v>0</v>
      </c>
      <c r="BF129" s="219">
        <f>IF(N129="snížená",J129,0)</f>
        <v>0</v>
      </c>
      <c r="BG129" s="219">
        <f>IF(N129="zákl. přenesená",J129,0)</f>
        <v>0</v>
      </c>
      <c r="BH129" s="219">
        <f>IF(N129="sníž. přenesená",J129,0)</f>
        <v>0</v>
      </c>
      <c r="BI129" s="219">
        <f>IF(N129="nulová",J129,0)</f>
        <v>0</v>
      </c>
      <c r="BJ129" s="19" t="s">
        <v>84</v>
      </c>
      <c r="BK129" s="219">
        <f>ROUND(I129*H129,2)</f>
        <v>0</v>
      </c>
      <c r="BL129" s="19" t="s">
        <v>171</v>
      </c>
      <c r="BM129" s="218" t="s">
        <v>462</v>
      </c>
    </row>
    <row r="130" s="2" customFormat="1">
      <c r="A130" s="41"/>
      <c r="B130" s="42"/>
      <c r="C130" s="43"/>
      <c r="D130" s="227" t="s">
        <v>592</v>
      </c>
      <c r="E130" s="43"/>
      <c r="F130" s="268" t="s">
        <v>1601</v>
      </c>
      <c r="G130" s="43"/>
      <c r="H130" s="43"/>
      <c r="I130" s="222"/>
      <c r="J130" s="43"/>
      <c r="K130" s="43"/>
      <c r="L130" s="47"/>
      <c r="M130" s="223"/>
      <c r="N130" s="224"/>
      <c r="O130" s="87"/>
      <c r="P130" s="87"/>
      <c r="Q130" s="87"/>
      <c r="R130" s="87"/>
      <c r="S130" s="87"/>
      <c r="T130" s="88"/>
      <c r="U130" s="41"/>
      <c r="V130" s="41"/>
      <c r="W130" s="41"/>
      <c r="X130" s="41"/>
      <c r="Y130" s="41"/>
      <c r="Z130" s="41"/>
      <c r="AA130" s="41"/>
      <c r="AB130" s="41"/>
      <c r="AC130" s="41"/>
      <c r="AD130" s="41"/>
      <c r="AE130" s="41"/>
      <c r="AT130" s="19" t="s">
        <v>592</v>
      </c>
      <c r="AU130" s="19" t="s">
        <v>84</v>
      </c>
    </row>
    <row r="131" s="2" customFormat="1" ht="40.8" customHeight="1">
      <c r="A131" s="41"/>
      <c r="B131" s="42"/>
      <c r="C131" s="207" t="s">
        <v>326</v>
      </c>
      <c r="D131" s="207" t="s">
        <v>166</v>
      </c>
      <c r="E131" s="208" t="s">
        <v>1656</v>
      </c>
      <c r="F131" s="209" t="s">
        <v>1657</v>
      </c>
      <c r="G131" s="210" t="s">
        <v>1597</v>
      </c>
      <c r="H131" s="211">
        <v>1</v>
      </c>
      <c r="I131" s="212"/>
      <c r="J131" s="213">
        <f>ROUND(I131*H131,2)</f>
        <v>0</v>
      </c>
      <c r="K131" s="209" t="s">
        <v>32</v>
      </c>
      <c r="L131" s="47"/>
      <c r="M131" s="214" t="s">
        <v>32</v>
      </c>
      <c r="N131" s="215" t="s">
        <v>47</v>
      </c>
      <c r="O131" s="87"/>
      <c r="P131" s="216">
        <f>O131*H131</f>
        <v>0</v>
      </c>
      <c r="Q131" s="216">
        <v>0</v>
      </c>
      <c r="R131" s="216">
        <f>Q131*H131</f>
        <v>0</v>
      </c>
      <c r="S131" s="216">
        <v>0</v>
      </c>
      <c r="T131" s="217">
        <f>S131*H131</f>
        <v>0</v>
      </c>
      <c r="U131" s="41"/>
      <c r="V131" s="41"/>
      <c r="W131" s="41"/>
      <c r="X131" s="41"/>
      <c r="Y131" s="41"/>
      <c r="Z131" s="41"/>
      <c r="AA131" s="41"/>
      <c r="AB131" s="41"/>
      <c r="AC131" s="41"/>
      <c r="AD131" s="41"/>
      <c r="AE131" s="41"/>
      <c r="AR131" s="218" t="s">
        <v>171</v>
      </c>
      <c r="AT131" s="218" t="s">
        <v>166</v>
      </c>
      <c r="AU131" s="218" t="s">
        <v>84</v>
      </c>
      <c r="AY131" s="19" t="s">
        <v>164</v>
      </c>
      <c r="BE131" s="219">
        <f>IF(N131="základní",J131,0)</f>
        <v>0</v>
      </c>
      <c r="BF131" s="219">
        <f>IF(N131="snížená",J131,0)</f>
        <v>0</v>
      </c>
      <c r="BG131" s="219">
        <f>IF(N131="zákl. přenesená",J131,0)</f>
        <v>0</v>
      </c>
      <c r="BH131" s="219">
        <f>IF(N131="sníž. přenesená",J131,0)</f>
        <v>0</v>
      </c>
      <c r="BI131" s="219">
        <f>IF(N131="nulová",J131,0)</f>
        <v>0</v>
      </c>
      <c r="BJ131" s="19" t="s">
        <v>84</v>
      </c>
      <c r="BK131" s="219">
        <f>ROUND(I131*H131,2)</f>
        <v>0</v>
      </c>
      <c r="BL131" s="19" t="s">
        <v>171</v>
      </c>
      <c r="BM131" s="218" t="s">
        <v>477</v>
      </c>
    </row>
    <row r="132" s="2" customFormat="1">
      <c r="A132" s="41"/>
      <c r="B132" s="42"/>
      <c r="C132" s="43"/>
      <c r="D132" s="227" t="s">
        <v>592</v>
      </c>
      <c r="E132" s="43"/>
      <c r="F132" s="268" t="s">
        <v>1601</v>
      </c>
      <c r="G132" s="43"/>
      <c r="H132" s="43"/>
      <c r="I132" s="222"/>
      <c r="J132" s="43"/>
      <c r="K132" s="43"/>
      <c r="L132" s="47"/>
      <c r="M132" s="223"/>
      <c r="N132" s="224"/>
      <c r="O132" s="87"/>
      <c r="P132" s="87"/>
      <c r="Q132" s="87"/>
      <c r="R132" s="87"/>
      <c r="S132" s="87"/>
      <c r="T132" s="88"/>
      <c r="U132" s="41"/>
      <c r="V132" s="41"/>
      <c r="W132" s="41"/>
      <c r="X132" s="41"/>
      <c r="Y132" s="41"/>
      <c r="Z132" s="41"/>
      <c r="AA132" s="41"/>
      <c r="AB132" s="41"/>
      <c r="AC132" s="41"/>
      <c r="AD132" s="41"/>
      <c r="AE132" s="41"/>
      <c r="AT132" s="19" t="s">
        <v>592</v>
      </c>
      <c r="AU132" s="19" t="s">
        <v>84</v>
      </c>
    </row>
    <row r="133" s="2" customFormat="1" ht="40.8" customHeight="1">
      <c r="A133" s="41"/>
      <c r="B133" s="42"/>
      <c r="C133" s="207" t="s">
        <v>332</v>
      </c>
      <c r="D133" s="207" t="s">
        <v>166</v>
      </c>
      <c r="E133" s="208" t="s">
        <v>1658</v>
      </c>
      <c r="F133" s="209" t="s">
        <v>1659</v>
      </c>
      <c r="G133" s="210" t="s">
        <v>1597</v>
      </c>
      <c r="H133" s="211">
        <v>1</v>
      </c>
      <c r="I133" s="212"/>
      <c r="J133" s="213">
        <f>ROUND(I133*H133,2)</f>
        <v>0</v>
      </c>
      <c r="K133" s="209" t="s">
        <v>32</v>
      </c>
      <c r="L133" s="47"/>
      <c r="M133" s="214" t="s">
        <v>32</v>
      </c>
      <c r="N133" s="215" t="s">
        <v>47</v>
      </c>
      <c r="O133" s="87"/>
      <c r="P133" s="216">
        <f>O133*H133</f>
        <v>0</v>
      </c>
      <c r="Q133" s="216">
        <v>0</v>
      </c>
      <c r="R133" s="216">
        <f>Q133*H133</f>
        <v>0</v>
      </c>
      <c r="S133" s="216">
        <v>0</v>
      </c>
      <c r="T133" s="217">
        <f>S133*H133</f>
        <v>0</v>
      </c>
      <c r="U133" s="41"/>
      <c r="V133" s="41"/>
      <c r="W133" s="41"/>
      <c r="X133" s="41"/>
      <c r="Y133" s="41"/>
      <c r="Z133" s="41"/>
      <c r="AA133" s="41"/>
      <c r="AB133" s="41"/>
      <c r="AC133" s="41"/>
      <c r="AD133" s="41"/>
      <c r="AE133" s="41"/>
      <c r="AR133" s="218" t="s">
        <v>171</v>
      </c>
      <c r="AT133" s="218" t="s">
        <v>166</v>
      </c>
      <c r="AU133" s="218" t="s">
        <v>84</v>
      </c>
      <c r="AY133" s="19" t="s">
        <v>164</v>
      </c>
      <c r="BE133" s="219">
        <f>IF(N133="základní",J133,0)</f>
        <v>0</v>
      </c>
      <c r="BF133" s="219">
        <f>IF(N133="snížená",J133,0)</f>
        <v>0</v>
      </c>
      <c r="BG133" s="219">
        <f>IF(N133="zákl. přenesená",J133,0)</f>
        <v>0</v>
      </c>
      <c r="BH133" s="219">
        <f>IF(N133="sníž. přenesená",J133,0)</f>
        <v>0</v>
      </c>
      <c r="BI133" s="219">
        <f>IF(N133="nulová",J133,0)</f>
        <v>0</v>
      </c>
      <c r="BJ133" s="19" t="s">
        <v>84</v>
      </c>
      <c r="BK133" s="219">
        <f>ROUND(I133*H133,2)</f>
        <v>0</v>
      </c>
      <c r="BL133" s="19" t="s">
        <v>171</v>
      </c>
      <c r="BM133" s="218" t="s">
        <v>488</v>
      </c>
    </row>
    <row r="134" s="2" customFormat="1">
      <c r="A134" s="41"/>
      <c r="B134" s="42"/>
      <c r="C134" s="43"/>
      <c r="D134" s="227" t="s">
        <v>592</v>
      </c>
      <c r="E134" s="43"/>
      <c r="F134" s="268" t="s">
        <v>1601</v>
      </c>
      <c r="G134" s="43"/>
      <c r="H134" s="43"/>
      <c r="I134" s="222"/>
      <c r="J134" s="43"/>
      <c r="K134" s="43"/>
      <c r="L134" s="47"/>
      <c r="M134" s="223"/>
      <c r="N134" s="224"/>
      <c r="O134" s="87"/>
      <c r="P134" s="87"/>
      <c r="Q134" s="87"/>
      <c r="R134" s="87"/>
      <c r="S134" s="87"/>
      <c r="T134" s="88"/>
      <c r="U134" s="41"/>
      <c r="V134" s="41"/>
      <c r="W134" s="41"/>
      <c r="X134" s="41"/>
      <c r="Y134" s="41"/>
      <c r="Z134" s="41"/>
      <c r="AA134" s="41"/>
      <c r="AB134" s="41"/>
      <c r="AC134" s="41"/>
      <c r="AD134" s="41"/>
      <c r="AE134" s="41"/>
      <c r="AT134" s="19" t="s">
        <v>592</v>
      </c>
      <c r="AU134" s="19" t="s">
        <v>84</v>
      </c>
    </row>
    <row r="135" s="2" customFormat="1" ht="40.8" customHeight="1">
      <c r="A135" s="41"/>
      <c r="B135" s="42"/>
      <c r="C135" s="207" t="s">
        <v>338</v>
      </c>
      <c r="D135" s="207" t="s">
        <v>166</v>
      </c>
      <c r="E135" s="208" t="s">
        <v>1660</v>
      </c>
      <c r="F135" s="209" t="s">
        <v>1661</v>
      </c>
      <c r="G135" s="210" t="s">
        <v>1597</v>
      </c>
      <c r="H135" s="211">
        <v>1</v>
      </c>
      <c r="I135" s="212"/>
      <c r="J135" s="213">
        <f>ROUND(I135*H135,2)</f>
        <v>0</v>
      </c>
      <c r="K135" s="209" t="s">
        <v>32</v>
      </c>
      <c r="L135" s="47"/>
      <c r="M135" s="214" t="s">
        <v>32</v>
      </c>
      <c r="N135" s="215" t="s">
        <v>47</v>
      </c>
      <c r="O135" s="87"/>
      <c r="P135" s="216">
        <f>O135*H135</f>
        <v>0</v>
      </c>
      <c r="Q135" s="216">
        <v>0</v>
      </c>
      <c r="R135" s="216">
        <f>Q135*H135</f>
        <v>0</v>
      </c>
      <c r="S135" s="216">
        <v>0</v>
      </c>
      <c r="T135" s="217">
        <f>S135*H135</f>
        <v>0</v>
      </c>
      <c r="U135" s="41"/>
      <c r="V135" s="41"/>
      <c r="W135" s="41"/>
      <c r="X135" s="41"/>
      <c r="Y135" s="41"/>
      <c r="Z135" s="41"/>
      <c r="AA135" s="41"/>
      <c r="AB135" s="41"/>
      <c r="AC135" s="41"/>
      <c r="AD135" s="41"/>
      <c r="AE135" s="41"/>
      <c r="AR135" s="218" t="s">
        <v>171</v>
      </c>
      <c r="AT135" s="218" t="s">
        <v>166</v>
      </c>
      <c r="AU135" s="218" t="s">
        <v>84</v>
      </c>
      <c r="AY135" s="19" t="s">
        <v>164</v>
      </c>
      <c r="BE135" s="219">
        <f>IF(N135="základní",J135,0)</f>
        <v>0</v>
      </c>
      <c r="BF135" s="219">
        <f>IF(N135="snížená",J135,0)</f>
        <v>0</v>
      </c>
      <c r="BG135" s="219">
        <f>IF(N135="zákl. přenesená",J135,0)</f>
        <v>0</v>
      </c>
      <c r="BH135" s="219">
        <f>IF(N135="sníž. přenesená",J135,0)</f>
        <v>0</v>
      </c>
      <c r="BI135" s="219">
        <f>IF(N135="nulová",J135,0)</f>
        <v>0</v>
      </c>
      <c r="BJ135" s="19" t="s">
        <v>84</v>
      </c>
      <c r="BK135" s="219">
        <f>ROUND(I135*H135,2)</f>
        <v>0</v>
      </c>
      <c r="BL135" s="19" t="s">
        <v>171</v>
      </c>
      <c r="BM135" s="218" t="s">
        <v>498</v>
      </c>
    </row>
    <row r="136" s="2" customFormat="1">
      <c r="A136" s="41"/>
      <c r="B136" s="42"/>
      <c r="C136" s="43"/>
      <c r="D136" s="227" t="s">
        <v>592</v>
      </c>
      <c r="E136" s="43"/>
      <c r="F136" s="268" t="s">
        <v>1601</v>
      </c>
      <c r="G136" s="43"/>
      <c r="H136" s="43"/>
      <c r="I136" s="222"/>
      <c r="J136" s="43"/>
      <c r="K136" s="43"/>
      <c r="L136" s="47"/>
      <c r="M136" s="223"/>
      <c r="N136" s="224"/>
      <c r="O136" s="87"/>
      <c r="P136" s="87"/>
      <c r="Q136" s="87"/>
      <c r="R136" s="87"/>
      <c r="S136" s="87"/>
      <c r="T136" s="88"/>
      <c r="U136" s="41"/>
      <c r="V136" s="41"/>
      <c r="W136" s="41"/>
      <c r="X136" s="41"/>
      <c r="Y136" s="41"/>
      <c r="Z136" s="41"/>
      <c r="AA136" s="41"/>
      <c r="AB136" s="41"/>
      <c r="AC136" s="41"/>
      <c r="AD136" s="41"/>
      <c r="AE136" s="41"/>
      <c r="AT136" s="19" t="s">
        <v>592</v>
      </c>
      <c r="AU136" s="19" t="s">
        <v>84</v>
      </c>
    </row>
    <row r="137" s="2" customFormat="1" ht="26.4" customHeight="1">
      <c r="A137" s="41"/>
      <c r="B137" s="42"/>
      <c r="C137" s="207" t="s">
        <v>342</v>
      </c>
      <c r="D137" s="207" t="s">
        <v>166</v>
      </c>
      <c r="E137" s="208" t="s">
        <v>1662</v>
      </c>
      <c r="F137" s="209" t="s">
        <v>1663</v>
      </c>
      <c r="G137" s="210" t="s">
        <v>1597</v>
      </c>
      <c r="H137" s="211">
        <v>1</v>
      </c>
      <c r="I137" s="212"/>
      <c r="J137" s="213">
        <f>ROUND(I137*H137,2)</f>
        <v>0</v>
      </c>
      <c r="K137" s="209" t="s">
        <v>32</v>
      </c>
      <c r="L137" s="47"/>
      <c r="M137" s="214" t="s">
        <v>32</v>
      </c>
      <c r="N137" s="215" t="s">
        <v>47</v>
      </c>
      <c r="O137" s="87"/>
      <c r="P137" s="216">
        <f>O137*H137</f>
        <v>0</v>
      </c>
      <c r="Q137" s="216">
        <v>0</v>
      </c>
      <c r="R137" s="216">
        <f>Q137*H137</f>
        <v>0</v>
      </c>
      <c r="S137" s="216">
        <v>0</v>
      </c>
      <c r="T137" s="217">
        <f>S137*H137</f>
        <v>0</v>
      </c>
      <c r="U137" s="41"/>
      <c r="V137" s="41"/>
      <c r="W137" s="41"/>
      <c r="X137" s="41"/>
      <c r="Y137" s="41"/>
      <c r="Z137" s="41"/>
      <c r="AA137" s="41"/>
      <c r="AB137" s="41"/>
      <c r="AC137" s="41"/>
      <c r="AD137" s="41"/>
      <c r="AE137" s="41"/>
      <c r="AR137" s="218" t="s">
        <v>171</v>
      </c>
      <c r="AT137" s="218" t="s">
        <v>166</v>
      </c>
      <c r="AU137" s="218" t="s">
        <v>84</v>
      </c>
      <c r="AY137" s="19" t="s">
        <v>164</v>
      </c>
      <c r="BE137" s="219">
        <f>IF(N137="základní",J137,0)</f>
        <v>0</v>
      </c>
      <c r="BF137" s="219">
        <f>IF(N137="snížená",J137,0)</f>
        <v>0</v>
      </c>
      <c r="BG137" s="219">
        <f>IF(N137="zákl. přenesená",J137,0)</f>
        <v>0</v>
      </c>
      <c r="BH137" s="219">
        <f>IF(N137="sníž. přenesená",J137,0)</f>
        <v>0</v>
      </c>
      <c r="BI137" s="219">
        <f>IF(N137="nulová",J137,0)</f>
        <v>0</v>
      </c>
      <c r="BJ137" s="19" t="s">
        <v>84</v>
      </c>
      <c r="BK137" s="219">
        <f>ROUND(I137*H137,2)</f>
        <v>0</v>
      </c>
      <c r="BL137" s="19" t="s">
        <v>171</v>
      </c>
      <c r="BM137" s="218" t="s">
        <v>513</v>
      </c>
    </row>
    <row r="138" s="2" customFormat="1">
      <c r="A138" s="41"/>
      <c r="B138" s="42"/>
      <c r="C138" s="43"/>
      <c r="D138" s="227" t="s">
        <v>592</v>
      </c>
      <c r="E138" s="43"/>
      <c r="F138" s="268" t="s">
        <v>1601</v>
      </c>
      <c r="G138" s="43"/>
      <c r="H138" s="43"/>
      <c r="I138" s="222"/>
      <c r="J138" s="43"/>
      <c r="K138" s="43"/>
      <c r="L138" s="47"/>
      <c r="M138" s="223"/>
      <c r="N138" s="224"/>
      <c r="O138" s="87"/>
      <c r="P138" s="87"/>
      <c r="Q138" s="87"/>
      <c r="R138" s="87"/>
      <c r="S138" s="87"/>
      <c r="T138" s="88"/>
      <c r="U138" s="41"/>
      <c r="V138" s="41"/>
      <c r="W138" s="41"/>
      <c r="X138" s="41"/>
      <c r="Y138" s="41"/>
      <c r="Z138" s="41"/>
      <c r="AA138" s="41"/>
      <c r="AB138" s="41"/>
      <c r="AC138" s="41"/>
      <c r="AD138" s="41"/>
      <c r="AE138" s="41"/>
      <c r="AT138" s="19" t="s">
        <v>592</v>
      </c>
      <c r="AU138" s="19" t="s">
        <v>84</v>
      </c>
    </row>
    <row r="139" s="2" customFormat="1" ht="40.8" customHeight="1">
      <c r="A139" s="41"/>
      <c r="B139" s="42"/>
      <c r="C139" s="207" t="s">
        <v>350</v>
      </c>
      <c r="D139" s="207" t="s">
        <v>166</v>
      </c>
      <c r="E139" s="208" t="s">
        <v>1664</v>
      </c>
      <c r="F139" s="209" t="s">
        <v>1665</v>
      </c>
      <c r="G139" s="210" t="s">
        <v>1597</v>
      </c>
      <c r="H139" s="211">
        <v>1</v>
      </c>
      <c r="I139" s="212"/>
      <c r="J139" s="213">
        <f>ROUND(I139*H139,2)</f>
        <v>0</v>
      </c>
      <c r="K139" s="209" t="s">
        <v>32</v>
      </c>
      <c r="L139" s="47"/>
      <c r="M139" s="214" t="s">
        <v>32</v>
      </c>
      <c r="N139" s="215" t="s">
        <v>47</v>
      </c>
      <c r="O139" s="87"/>
      <c r="P139" s="216">
        <f>O139*H139</f>
        <v>0</v>
      </c>
      <c r="Q139" s="216">
        <v>0</v>
      </c>
      <c r="R139" s="216">
        <f>Q139*H139</f>
        <v>0</v>
      </c>
      <c r="S139" s="216">
        <v>0</v>
      </c>
      <c r="T139" s="217">
        <f>S139*H139</f>
        <v>0</v>
      </c>
      <c r="U139" s="41"/>
      <c r="V139" s="41"/>
      <c r="W139" s="41"/>
      <c r="X139" s="41"/>
      <c r="Y139" s="41"/>
      <c r="Z139" s="41"/>
      <c r="AA139" s="41"/>
      <c r="AB139" s="41"/>
      <c r="AC139" s="41"/>
      <c r="AD139" s="41"/>
      <c r="AE139" s="41"/>
      <c r="AR139" s="218" t="s">
        <v>171</v>
      </c>
      <c r="AT139" s="218" t="s">
        <v>166</v>
      </c>
      <c r="AU139" s="218" t="s">
        <v>84</v>
      </c>
      <c r="AY139" s="19" t="s">
        <v>164</v>
      </c>
      <c r="BE139" s="219">
        <f>IF(N139="základní",J139,0)</f>
        <v>0</v>
      </c>
      <c r="BF139" s="219">
        <f>IF(N139="snížená",J139,0)</f>
        <v>0</v>
      </c>
      <c r="BG139" s="219">
        <f>IF(N139="zákl. přenesená",J139,0)</f>
        <v>0</v>
      </c>
      <c r="BH139" s="219">
        <f>IF(N139="sníž. přenesená",J139,0)</f>
        <v>0</v>
      </c>
      <c r="BI139" s="219">
        <f>IF(N139="nulová",J139,0)</f>
        <v>0</v>
      </c>
      <c r="BJ139" s="19" t="s">
        <v>84</v>
      </c>
      <c r="BK139" s="219">
        <f>ROUND(I139*H139,2)</f>
        <v>0</v>
      </c>
      <c r="BL139" s="19" t="s">
        <v>171</v>
      </c>
      <c r="BM139" s="218" t="s">
        <v>523</v>
      </c>
    </row>
    <row r="140" s="2" customFormat="1">
      <c r="A140" s="41"/>
      <c r="B140" s="42"/>
      <c r="C140" s="43"/>
      <c r="D140" s="227" t="s">
        <v>592</v>
      </c>
      <c r="E140" s="43"/>
      <c r="F140" s="268" t="s">
        <v>1666</v>
      </c>
      <c r="G140" s="43"/>
      <c r="H140" s="43"/>
      <c r="I140" s="222"/>
      <c r="J140" s="43"/>
      <c r="K140" s="43"/>
      <c r="L140" s="47"/>
      <c r="M140" s="223"/>
      <c r="N140" s="224"/>
      <c r="O140" s="87"/>
      <c r="P140" s="87"/>
      <c r="Q140" s="87"/>
      <c r="R140" s="87"/>
      <c r="S140" s="87"/>
      <c r="T140" s="88"/>
      <c r="U140" s="41"/>
      <c r="V140" s="41"/>
      <c r="W140" s="41"/>
      <c r="X140" s="41"/>
      <c r="Y140" s="41"/>
      <c r="Z140" s="41"/>
      <c r="AA140" s="41"/>
      <c r="AB140" s="41"/>
      <c r="AC140" s="41"/>
      <c r="AD140" s="41"/>
      <c r="AE140" s="41"/>
      <c r="AT140" s="19" t="s">
        <v>592</v>
      </c>
      <c r="AU140" s="19" t="s">
        <v>84</v>
      </c>
    </row>
    <row r="141" s="2" customFormat="1" ht="36" customHeight="1">
      <c r="A141" s="41"/>
      <c r="B141" s="42"/>
      <c r="C141" s="207" t="s">
        <v>354</v>
      </c>
      <c r="D141" s="207" t="s">
        <v>166</v>
      </c>
      <c r="E141" s="208" t="s">
        <v>1667</v>
      </c>
      <c r="F141" s="209" t="s">
        <v>1668</v>
      </c>
      <c r="G141" s="210" t="s">
        <v>1597</v>
      </c>
      <c r="H141" s="211">
        <v>1</v>
      </c>
      <c r="I141" s="212"/>
      <c r="J141" s="213">
        <f>ROUND(I141*H141,2)</f>
        <v>0</v>
      </c>
      <c r="K141" s="209" t="s">
        <v>32</v>
      </c>
      <c r="L141" s="47"/>
      <c r="M141" s="214" t="s">
        <v>32</v>
      </c>
      <c r="N141" s="215" t="s">
        <v>47</v>
      </c>
      <c r="O141" s="87"/>
      <c r="P141" s="216">
        <f>O141*H141</f>
        <v>0</v>
      </c>
      <c r="Q141" s="216">
        <v>0</v>
      </c>
      <c r="R141" s="216">
        <f>Q141*H141</f>
        <v>0</v>
      </c>
      <c r="S141" s="216">
        <v>0</v>
      </c>
      <c r="T141" s="217">
        <f>S141*H141</f>
        <v>0</v>
      </c>
      <c r="U141" s="41"/>
      <c r="V141" s="41"/>
      <c r="W141" s="41"/>
      <c r="X141" s="41"/>
      <c r="Y141" s="41"/>
      <c r="Z141" s="41"/>
      <c r="AA141" s="41"/>
      <c r="AB141" s="41"/>
      <c r="AC141" s="41"/>
      <c r="AD141" s="41"/>
      <c r="AE141" s="41"/>
      <c r="AR141" s="218" t="s">
        <v>171</v>
      </c>
      <c r="AT141" s="218" t="s">
        <v>166</v>
      </c>
      <c r="AU141" s="218" t="s">
        <v>84</v>
      </c>
      <c r="AY141" s="19" t="s">
        <v>164</v>
      </c>
      <c r="BE141" s="219">
        <f>IF(N141="základní",J141,0)</f>
        <v>0</v>
      </c>
      <c r="BF141" s="219">
        <f>IF(N141="snížená",J141,0)</f>
        <v>0</v>
      </c>
      <c r="BG141" s="219">
        <f>IF(N141="zákl. přenesená",J141,0)</f>
        <v>0</v>
      </c>
      <c r="BH141" s="219">
        <f>IF(N141="sníž. přenesená",J141,0)</f>
        <v>0</v>
      </c>
      <c r="BI141" s="219">
        <f>IF(N141="nulová",J141,0)</f>
        <v>0</v>
      </c>
      <c r="BJ141" s="19" t="s">
        <v>84</v>
      </c>
      <c r="BK141" s="219">
        <f>ROUND(I141*H141,2)</f>
        <v>0</v>
      </c>
      <c r="BL141" s="19" t="s">
        <v>171</v>
      </c>
      <c r="BM141" s="218" t="s">
        <v>546</v>
      </c>
    </row>
    <row r="142" s="2" customFormat="1">
      <c r="A142" s="41"/>
      <c r="B142" s="42"/>
      <c r="C142" s="43"/>
      <c r="D142" s="227" t="s">
        <v>592</v>
      </c>
      <c r="E142" s="43"/>
      <c r="F142" s="268" t="s">
        <v>1601</v>
      </c>
      <c r="G142" s="43"/>
      <c r="H142" s="43"/>
      <c r="I142" s="222"/>
      <c r="J142" s="43"/>
      <c r="K142" s="43"/>
      <c r="L142" s="47"/>
      <c r="M142" s="223"/>
      <c r="N142" s="224"/>
      <c r="O142" s="87"/>
      <c r="P142" s="87"/>
      <c r="Q142" s="87"/>
      <c r="R142" s="87"/>
      <c r="S142" s="87"/>
      <c r="T142" s="88"/>
      <c r="U142" s="41"/>
      <c r="V142" s="41"/>
      <c r="W142" s="41"/>
      <c r="X142" s="41"/>
      <c r="Y142" s="41"/>
      <c r="Z142" s="41"/>
      <c r="AA142" s="41"/>
      <c r="AB142" s="41"/>
      <c r="AC142" s="41"/>
      <c r="AD142" s="41"/>
      <c r="AE142" s="41"/>
      <c r="AT142" s="19" t="s">
        <v>592</v>
      </c>
      <c r="AU142" s="19" t="s">
        <v>84</v>
      </c>
    </row>
    <row r="143" s="2" customFormat="1" ht="16.5" customHeight="1">
      <c r="A143" s="41"/>
      <c r="B143" s="42"/>
      <c r="C143" s="207" t="s">
        <v>358</v>
      </c>
      <c r="D143" s="207" t="s">
        <v>166</v>
      </c>
      <c r="E143" s="208" t="s">
        <v>1669</v>
      </c>
      <c r="F143" s="209" t="s">
        <v>1670</v>
      </c>
      <c r="G143" s="210" t="s">
        <v>1597</v>
      </c>
      <c r="H143" s="211">
        <v>1</v>
      </c>
      <c r="I143" s="212"/>
      <c r="J143" s="213">
        <f>ROUND(I143*H143,2)</f>
        <v>0</v>
      </c>
      <c r="K143" s="209" t="s">
        <v>32</v>
      </c>
      <c r="L143" s="47"/>
      <c r="M143" s="214" t="s">
        <v>32</v>
      </c>
      <c r="N143" s="215" t="s">
        <v>47</v>
      </c>
      <c r="O143" s="87"/>
      <c r="P143" s="216">
        <f>O143*H143</f>
        <v>0</v>
      </c>
      <c r="Q143" s="216">
        <v>0</v>
      </c>
      <c r="R143" s="216">
        <f>Q143*H143</f>
        <v>0</v>
      </c>
      <c r="S143" s="216">
        <v>0</v>
      </c>
      <c r="T143" s="217">
        <f>S143*H143</f>
        <v>0</v>
      </c>
      <c r="U143" s="41"/>
      <c r="V143" s="41"/>
      <c r="W143" s="41"/>
      <c r="X143" s="41"/>
      <c r="Y143" s="41"/>
      <c r="Z143" s="41"/>
      <c r="AA143" s="41"/>
      <c r="AB143" s="41"/>
      <c r="AC143" s="41"/>
      <c r="AD143" s="41"/>
      <c r="AE143" s="41"/>
      <c r="AR143" s="218" t="s">
        <v>171</v>
      </c>
      <c r="AT143" s="218" t="s">
        <v>166</v>
      </c>
      <c r="AU143" s="218" t="s">
        <v>84</v>
      </c>
      <c r="AY143" s="19" t="s">
        <v>164</v>
      </c>
      <c r="BE143" s="219">
        <f>IF(N143="základní",J143,0)</f>
        <v>0</v>
      </c>
      <c r="BF143" s="219">
        <f>IF(N143="snížená",J143,0)</f>
        <v>0</v>
      </c>
      <c r="BG143" s="219">
        <f>IF(N143="zákl. přenesená",J143,0)</f>
        <v>0</v>
      </c>
      <c r="BH143" s="219">
        <f>IF(N143="sníž. přenesená",J143,0)</f>
        <v>0</v>
      </c>
      <c r="BI143" s="219">
        <f>IF(N143="nulová",J143,0)</f>
        <v>0</v>
      </c>
      <c r="BJ143" s="19" t="s">
        <v>84</v>
      </c>
      <c r="BK143" s="219">
        <f>ROUND(I143*H143,2)</f>
        <v>0</v>
      </c>
      <c r="BL143" s="19" t="s">
        <v>171</v>
      </c>
      <c r="BM143" s="218" t="s">
        <v>556</v>
      </c>
    </row>
    <row r="144" s="2" customFormat="1">
      <c r="A144" s="41"/>
      <c r="B144" s="42"/>
      <c r="C144" s="43"/>
      <c r="D144" s="227" t="s">
        <v>592</v>
      </c>
      <c r="E144" s="43"/>
      <c r="F144" s="268" t="s">
        <v>1671</v>
      </c>
      <c r="G144" s="43"/>
      <c r="H144" s="43"/>
      <c r="I144" s="222"/>
      <c r="J144" s="43"/>
      <c r="K144" s="43"/>
      <c r="L144" s="47"/>
      <c r="M144" s="223"/>
      <c r="N144" s="224"/>
      <c r="O144" s="87"/>
      <c r="P144" s="87"/>
      <c r="Q144" s="87"/>
      <c r="R144" s="87"/>
      <c r="S144" s="87"/>
      <c r="T144" s="88"/>
      <c r="U144" s="41"/>
      <c r="V144" s="41"/>
      <c r="W144" s="41"/>
      <c r="X144" s="41"/>
      <c r="Y144" s="41"/>
      <c r="Z144" s="41"/>
      <c r="AA144" s="41"/>
      <c r="AB144" s="41"/>
      <c r="AC144" s="41"/>
      <c r="AD144" s="41"/>
      <c r="AE144" s="41"/>
      <c r="AT144" s="19" t="s">
        <v>592</v>
      </c>
      <c r="AU144" s="19" t="s">
        <v>84</v>
      </c>
    </row>
    <row r="145" s="2" customFormat="1" ht="26.4" customHeight="1">
      <c r="A145" s="41"/>
      <c r="B145" s="42"/>
      <c r="C145" s="207" t="s">
        <v>365</v>
      </c>
      <c r="D145" s="207" t="s">
        <v>166</v>
      </c>
      <c r="E145" s="208" t="s">
        <v>1672</v>
      </c>
      <c r="F145" s="209" t="s">
        <v>1673</v>
      </c>
      <c r="G145" s="210" t="s">
        <v>1597</v>
      </c>
      <c r="H145" s="211">
        <v>1</v>
      </c>
      <c r="I145" s="212"/>
      <c r="J145" s="213">
        <f>ROUND(I145*H145,2)</f>
        <v>0</v>
      </c>
      <c r="K145" s="209" t="s">
        <v>32</v>
      </c>
      <c r="L145" s="47"/>
      <c r="M145" s="214" t="s">
        <v>32</v>
      </c>
      <c r="N145" s="215" t="s">
        <v>47</v>
      </c>
      <c r="O145" s="87"/>
      <c r="P145" s="216">
        <f>O145*H145</f>
        <v>0</v>
      </c>
      <c r="Q145" s="216">
        <v>0</v>
      </c>
      <c r="R145" s="216">
        <f>Q145*H145</f>
        <v>0</v>
      </c>
      <c r="S145" s="216">
        <v>0</v>
      </c>
      <c r="T145" s="217">
        <f>S145*H145</f>
        <v>0</v>
      </c>
      <c r="U145" s="41"/>
      <c r="V145" s="41"/>
      <c r="W145" s="41"/>
      <c r="X145" s="41"/>
      <c r="Y145" s="41"/>
      <c r="Z145" s="41"/>
      <c r="AA145" s="41"/>
      <c r="AB145" s="41"/>
      <c r="AC145" s="41"/>
      <c r="AD145" s="41"/>
      <c r="AE145" s="41"/>
      <c r="AR145" s="218" t="s">
        <v>171</v>
      </c>
      <c r="AT145" s="218" t="s">
        <v>166</v>
      </c>
      <c r="AU145" s="218" t="s">
        <v>84</v>
      </c>
      <c r="AY145" s="19" t="s">
        <v>164</v>
      </c>
      <c r="BE145" s="219">
        <f>IF(N145="základní",J145,0)</f>
        <v>0</v>
      </c>
      <c r="BF145" s="219">
        <f>IF(N145="snížená",J145,0)</f>
        <v>0</v>
      </c>
      <c r="BG145" s="219">
        <f>IF(N145="zákl. přenesená",J145,0)</f>
        <v>0</v>
      </c>
      <c r="BH145" s="219">
        <f>IF(N145="sníž. přenesená",J145,0)</f>
        <v>0</v>
      </c>
      <c r="BI145" s="219">
        <f>IF(N145="nulová",J145,0)</f>
        <v>0</v>
      </c>
      <c r="BJ145" s="19" t="s">
        <v>84</v>
      </c>
      <c r="BK145" s="219">
        <f>ROUND(I145*H145,2)</f>
        <v>0</v>
      </c>
      <c r="BL145" s="19" t="s">
        <v>171</v>
      </c>
      <c r="BM145" s="218" t="s">
        <v>565</v>
      </c>
    </row>
    <row r="146" s="2" customFormat="1">
      <c r="A146" s="41"/>
      <c r="B146" s="42"/>
      <c r="C146" s="43"/>
      <c r="D146" s="227" t="s">
        <v>592</v>
      </c>
      <c r="E146" s="43"/>
      <c r="F146" s="268" t="s">
        <v>1674</v>
      </c>
      <c r="G146" s="43"/>
      <c r="H146" s="43"/>
      <c r="I146" s="222"/>
      <c r="J146" s="43"/>
      <c r="K146" s="43"/>
      <c r="L146" s="47"/>
      <c r="M146" s="223"/>
      <c r="N146" s="224"/>
      <c r="O146" s="87"/>
      <c r="P146" s="87"/>
      <c r="Q146" s="87"/>
      <c r="R146" s="87"/>
      <c r="S146" s="87"/>
      <c r="T146" s="88"/>
      <c r="U146" s="41"/>
      <c r="V146" s="41"/>
      <c r="W146" s="41"/>
      <c r="X146" s="41"/>
      <c r="Y146" s="41"/>
      <c r="Z146" s="41"/>
      <c r="AA146" s="41"/>
      <c r="AB146" s="41"/>
      <c r="AC146" s="41"/>
      <c r="AD146" s="41"/>
      <c r="AE146" s="41"/>
      <c r="AT146" s="19" t="s">
        <v>592</v>
      </c>
      <c r="AU146" s="19" t="s">
        <v>84</v>
      </c>
    </row>
    <row r="147" s="2" customFormat="1" ht="16.5" customHeight="1">
      <c r="A147" s="41"/>
      <c r="B147" s="42"/>
      <c r="C147" s="207" t="s">
        <v>370</v>
      </c>
      <c r="D147" s="207" t="s">
        <v>166</v>
      </c>
      <c r="E147" s="208" t="s">
        <v>1675</v>
      </c>
      <c r="F147" s="209" t="s">
        <v>1676</v>
      </c>
      <c r="G147" s="210" t="s">
        <v>1597</v>
      </c>
      <c r="H147" s="211">
        <v>11</v>
      </c>
      <c r="I147" s="212"/>
      <c r="J147" s="213">
        <f>ROUND(I147*H147,2)</f>
        <v>0</v>
      </c>
      <c r="K147" s="209" t="s">
        <v>32</v>
      </c>
      <c r="L147" s="47"/>
      <c r="M147" s="214" t="s">
        <v>32</v>
      </c>
      <c r="N147" s="215" t="s">
        <v>47</v>
      </c>
      <c r="O147" s="87"/>
      <c r="P147" s="216">
        <f>O147*H147</f>
        <v>0</v>
      </c>
      <c r="Q147" s="216">
        <v>0</v>
      </c>
      <c r="R147" s="216">
        <f>Q147*H147</f>
        <v>0</v>
      </c>
      <c r="S147" s="216">
        <v>0</v>
      </c>
      <c r="T147" s="217">
        <f>S147*H147</f>
        <v>0</v>
      </c>
      <c r="U147" s="41"/>
      <c r="V147" s="41"/>
      <c r="W147" s="41"/>
      <c r="X147" s="41"/>
      <c r="Y147" s="41"/>
      <c r="Z147" s="41"/>
      <c r="AA147" s="41"/>
      <c r="AB147" s="41"/>
      <c r="AC147" s="41"/>
      <c r="AD147" s="41"/>
      <c r="AE147" s="41"/>
      <c r="AR147" s="218" t="s">
        <v>171</v>
      </c>
      <c r="AT147" s="218" t="s">
        <v>166</v>
      </c>
      <c r="AU147" s="218" t="s">
        <v>84</v>
      </c>
      <c r="AY147" s="19" t="s">
        <v>164</v>
      </c>
      <c r="BE147" s="219">
        <f>IF(N147="základní",J147,0)</f>
        <v>0</v>
      </c>
      <c r="BF147" s="219">
        <f>IF(N147="snížená",J147,0)</f>
        <v>0</v>
      </c>
      <c r="BG147" s="219">
        <f>IF(N147="zákl. přenesená",J147,0)</f>
        <v>0</v>
      </c>
      <c r="BH147" s="219">
        <f>IF(N147="sníž. přenesená",J147,0)</f>
        <v>0</v>
      </c>
      <c r="BI147" s="219">
        <f>IF(N147="nulová",J147,0)</f>
        <v>0</v>
      </c>
      <c r="BJ147" s="19" t="s">
        <v>84</v>
      </c>
      <c r="BK147" s="219">
        <f>ROUND(I147*H147,2)</f>
        <v>0</v>
      </c>
      <c r="BL147" s="19" t="s">
        <v>171</v>
      </c>
      <c r="BM147" s="218" t="s">
        <v>575</v>
      </c>
    </row>
    <row r="148" s="2" customFormat="1">
      <c r="A148" s="41"/>
      <c r="B148" s="42"/>
      <c r="C148" s="43"/>
      <c r="D148" s="227" t="s">
        <v>592</v>
      </c>
      <c r="E148" s="43"/>
      <c r="F148" s="268" t="s">
        <v>1677</v>
      </c>
      <c r="G148" s="43"/>
      <c r="H148" s="43"/>
      <c r="I148" s="222"/>
      <c r="J148" s="43"/>
      <c r="K148" s="43"/>
      <c r="L148" s="47"/>
      <c r="M148" s="223"/>
      <c r="N148" s="224"/>
      <c r="O148" s="87"/>
      <c r="P148" s="87"/>
      <c r="Q148" s="87"/>
      <c r="R148" s="87"/>
      <c r="S148" s="87"/>
      <c r="T148" s="88"/>
      <c r="U148" s="41"/>
      <c r="V148" s="41"/>
      <c r="W148" s="41"/>
      <c r="X148" s="41"/>
      <c r="Y148" s="41"/>
      <c r="Z148" s="41"/>
      <c r="AA148" s="41"/>
      <c r="AB148" s="41"/>
      <c r="AC148" s="41"/>
      <c r="AD148" s="41"/>
      <c r="AE148" s="41"/>
      <c r="AT148" s="19" t="s">
        <v>592</v>
      </c>
      <c r="AU148" s="19" t="s">
        <v>84</v>
      </c>
    </row>
    <row r="149" s="2" customFormat="1" ht="16.5" customHeight="1">
      <c r="A149" s="41"/>
      <c r="B149" s="42"/>
      <c r="C149" s="207" t="s">
        <v>376</v>
      </c>
      <c r="D149" s="207" t="s">
        <v>166</v>
      </c>
      <c r="E149" s="208" t="s">
        <v>1678</v>
      </c>
      <c r="F149" s="209" t="s">
        <v>1679</v>
      </c>
      <c r="G149" s="210" t="s">
        <v>1597</v>
      </c>
      <c r="H149" s="211">
        <v>11</v>
      </c>
      <c r="I149" s="212"/>
      <c r="J149" s="213">
        <f>ROUND(I149*H149,2)</f>
        <v>0</v>
      </c>
      <c r="K149" s="209" t="s">
        <v>32</v>
      </c>
      <c r="L149" s="47"/>
      <c r="M149" s="214" t="s">
        <v>32</v>
      </c>
      <c r="N149" s="215" t="s">
        <v>47</v>
      </c>
      <c r="O149" s="87"/>
      <c r="P149" s="216">
        <f>O149*H149</f>
        <v>0</v>
      </c>
      <c r="Q149" s="216">
        <v>0</v>
      </c>
      <c r="R149" s="216">
        <f>Q149*H149</f>
        <v>0</v>
      </c>
      <c r="S149" s="216">
        <v>0</v>
      </c>
      <c r="T149" s="217">
        <f>S149*H149</f>
        <v>0</v>
      </c>
      <c r="U149" s="41"/>
      <c r="V149" s="41"/>
      <c r="W149" s="41"/>
      <c r="X149" s="41"/>
      <c r="Y149" s="41"/>
      <c r="Z149" s="41"/>
      <c r="AA149" s="41"/>
      <c r="AB149" s="41"/>
      <c r="AC149" s="41"/>
      <c r="AD149" s="41"/>
      <c r="AE149" s="41"/>
      <c r="AR149" s="218" t="s">
        <v>171</v>
      </c>
      <c r="AT149" s="218" t="s">
        <v>166</v>
      </c>
      <c r="AU149" s="218" t="s">
        <v>84</v>
      </c>
      <c r="AY149" s="19" t="s">
        <v>164</v>
      </c>
      <c r="BE149" s="219">
        <f>IF(N149="základní",J149,0)</f>
        <v>0</v>
      </c>
      <c r="BF149" s="219">
        <f>IF(N149="snížená",J149,0)</f>
        <v>0</v>
      </c>
      <c r="BG149" s="219">
        <f>IF(N149="zákl. přenesená",J149,0)</f>
        <v>0</v>
      </c>
      <c r="BH149" s="219">
        <f>IF(N149="sníž. přenesená",J149,0)</f>
        <v>0</v>
      </c>
      <c r="BI149" s="219">
        <f>IF(N149="nulová",J149,0)</f>
        <v>0</v>
      </c>
      <c r="BJ149" s="19" t="s">
        <v>84</v>
      </c>
      <c r="BK149" s="219">
        <f>ROUND(I149*H149,2)</f>
        <v>0</v>
      </c>
      <c r="BL149" s="19" t="s">
        <v>171</v>
      </c>
      <c r="BM149" s="218" t="s">
        <v>585</v>
      </c>
    </row>
    <row r="150" s="2" customFormat="1">
      <c r="A150" s="41"/>
      <c r="B150" s="42"/>
      <c r="C150" s="43"/>
      <c r="D150" s="227" t="s">
        <v>592</v>
      </c>
      <c r="E150" s="43"/>
      <c r="F150" s="268" t="s">
        <v>1677</v>
      </c>
      <c r="G150" s="43"/>
      <c r="H150" s="43"/>
      <c r="I150" s="222"/>
      <c r="J150" s="43"/>
      <c r="K150" s="43"/>
      <c r="L150" s="47"/>
      <c r="M150" s="223"/>
      <c r="N150" s="224"/>
      <c r="O150" s="87"/>
      <c r="P150" s="87"/>
      <c r="Q150" s="87"/>
      <c r="R150" s="87"/>
      <c r="S150" s="87"/>
      <c r="T150" s="88"/>
      <c r="U150" s="41"/>
      <c r="V150" s="41"/>
      <c r="W150" s="41"/>
      <c r="X150" s="41"/>
      <c r="Y150" s="41"/>
      <c r="Z150" s="41"/>
      <c r="AA150" s="41"/>
      <c r="AB150" s="41"/>
      <c r="AC150" s="41"/>
      <c r="AD150" s="41"/>
      <c r="AE150" s="41"/>
      <c r="AT150" s="19" t="s">
        <v>592</v>
      </c>
      <c r="AU150" s="19" t="s">
        <v>84</v>
      </c>
    </row>
    <row r="151" s="2" customFormat="1" ht="16.5" customHeight="1">
      <c r="A151" s="41"/>
      <c r="B151" s="42"/>
      <c r="C151" s="207" t="s">
        <v>383</v>
      </c>
      <c r="D151" s="207" t="s">
        <v>166</v>
      </c>
      <c r="E151" s="208" t="s">
        <v>1680</v>
      </c>
      <c r="F151" s="209" t="s">
        <v>1681</v>
      </c>
      <c r="G151" s="210" t="s">
        <v>1597</v>
      </c>
      <c r="H151" s="211">
        <v>10</v>
      </c>
      <c r="I151" s="212"/>
      <c r="J151" s="213">
        <f>ROUND(I151*H151,2)</f>
        <v>0</v>
      </c>
      <c r="K151" s="209" t="s">
        <v>32</v>
      </c>
      <c r="L151" s="47"/>
      <c r="M151" s="214" t="s">
        <v>32</v>
      </c>
      <c r="N151" s="215" t="s">
        <v>47</v>
      </c>
      <c r="O151" s="87"/>
      <c r="P151" s="216">
        <f>O151*H151</f>
        <v>0</v>
      </c>
      <c r="Q151" s="216">
        <v>0</v>
      </c>
      <c r="R151" s="216">
        <f>Q151*H151</f>
        <v>0</v>
      </c>
      <c r="S151" s="216">
        <v>0</v>
      </c>
      <c r="T151" s="217">
        <f>S151*H151</f>
        <v>0</v>
      </c>
      <c r="U151" s="41"/>
      <c r="V151" s="41"/>
      <c r="W151" s="41"/>
      <c r="X151" s="41"/>
      <c r="Y151" s="41"/>
      <c r="Z151" s="41"/>
      <c r="AA151" s="41"/>
      <c r="AB151" s="41"/>
      <c r="AC151" s="41"/>
      <c r="AD151" s="41"/>
      <c r="AE151" s="41"/>
      <c r="AR151" s="218" t="s">
        <v>171</v>
      </c>
      <c r="AT151" s="218" t="s">
        <v>166</v>
      </c>
      <c r="AU151" s="218" t="s">
        <v>84</v>
      </c>
      <c r="AY151" s="19" t="s">
        <v>164</v>
      </c>
      <c r="BE151" s="219">
        <f>IF(N151="základní",J151,0)</f>
        <v>0</v>
      </c>
      <c r="BF151" s="219">
        <f>IF(N151="snížená",J151,0)</f>
        <v>0</v>
      </c>
      <c r="BG151" s="219">
        <f>IF(N151="zákl. přenesená",J151,0)</f>
        <v>0</v>
      </c>
      <c r="BH151" s="219">
        <f>IF(N151="sníž. přenesená",J151,0)</f>
        <v>0</v>
      </c>
      <c r="BI151" s="219">
        <f>IF(N151="nulová",J151,0)</f>
        <v>0</v>
      </c>
      <c r="BJ151" s="19" t="s">
        <v>84</v>
      </c>
      <c r="BK151" s="219">
        <f>ROUND(I151*H151,2)</f>
        <v>0</v>
      </c>
      <c r="BL151" s="19" t="s">
        <v>171</v>
      </c>
      <c r="BM151" s="218" t="s">
        <v>602</v>
      </c>
    </row>
    <row r="152" s="2" customFormat="1">
      <c r="A152" s="41"/>
      <c r="B152" s="42"/>
      <c r="C152" s="43"/>
      <c r="D152" s="227" t="s">
        <v>592</v>
      </c>
      <c r="E152" s="43"/>
      <c r="F152" s="268" t="s">
        <v>1682</v>
      </c>
      <c r="G152" s="43"/>
      <c r="H152" s="43"/>
      <c r="I152" s="222"/>
      <c r="J152" s="43"/>
      <c r="K152" s="43"/>
      <c r="L152" s="47"/>
      <c r="M152" s="223"/>
      <c r="N152" s="224"/>
      <c r="O152" s="87"/>
      <c r="P152" s="87"/>
      <c r="Q152" s="87"/>
      <c r="R152" s="87"/>
      <c r="S152" s="87"/>
      <c r="T152" s="88"/>
      <c r="U152" s="41"/>
      <c r="V152" s="41"/>
      <c r="W152" s="41"/>
      <c r="X152" s="41"/>
      <c r="Y152" s="41"/>
      <c r="Z152" s="41"/>
      <c r="AA152" s="41"/>
      <c r="AB152" s="41"/>
      <c r="AC152" s="41"/>
      <c r="AD152" s="41"/>
      <c r="AE152" s="41"/>
      <c r="AT152" s="19" t="s">
        <v>592</v>
      </c>
      <c r="AU152" s="19" t="s">
        <v>84</v>
      </c>
    </row>
    <row r="153" s="2" customFormat="1" ht="26.4" customHeight="1">
      <c r="A153" s="41"/>
      <c r="B153" s="42"/>
      <c r="C153" s="207" t="s">
        <v>391</v>
      </c>
      <c r="D153" s="207" t="s">
        <v>166</v>
      </c>
      <c r="E153" s="208" t="s">
        <v>1683</v>
      </c>
      <c r="F153" s="209" t="s">
        <v>1684</v>
      </c>
      <c r="G153" s="210" t="s">
        <v>1597</v>
      </c>
      <c r="H153" s="211">
        <v>3</v>
      </c>
      <c r="I153" s="212"/>
      <c r="J153" s="213">
        <f>ROUND(I153*H153,2)</f>
        <v>0</v>
      </c>
      <c r="K153" s="209" t="s">
        <v>32</v>
      </c>
      <c r="L153" s="47"/>
      <c r="M153" s="214" t="s">
        <v>32</v>
      </c>
      <c r="N153" s="215" t="s">
        <v>47</v>
      </c>
      <c r="O153" s="87"/>
      <c r="P153" s="216">
        <f>O153*H153</f>
        <v>0</v>
      </c>
      <c r="Q153" s="216">
        <v>0</v>
      </c>
      <c r="R153" s="216">
        <f>Q153*H153</f>
        <v>0</v>
      </c>
      <c r="S153" s="216">
        <v>0</v>
      </c>
      <c r="T153" s="217">
        <f>S153*H153</f>
        <v>0</v>
      </c>
      <c r="U153" s="41"/>
      <c r="V153" s="41"/>
      <c r="W153" s="41"/>
      <c r="X153" s="41"/>
      <c r="Y153" s="41"/>
      <c r="Z153" s="41"/>
      <c r="AA153" s="41"/>
      <c r="AB153" s="41"/>
      <c r="AC153" s="41"/>
      <c r="AD153" s="41"/>
      <c r="AE153" s="41"/>
      <c r="AR153" s="218" t="s">
        <v>171</v>
      </c>
      <c r="AT153" s="218" t="s">
        <v>166</v>
      </c>
      <c r="AU153" s="218" t="s">
        <v>84</v>
      </c>
      <c r="AY153" s="19" t="s">
        <v>164</v>
      </c>
      <c r="BE153" s="219">
        <f>IF(N153="základní",J153,0)</f>
        <v>0</v>
      </c>
      <c r="BF153" s="219">
        <f>IF(N153="snížená",J153,0)</f>
        <v>0</v>
      </c>
      <c r="BG153" s="219">
        <f>IF(N153="zákl. přenesená",J153,0)</f>
        <v>0</v>
      </c>
      <c r="BH153" s="219">
        <f>IF(N153="sníž. přenesená",J153,0)</f>
        <v>0</v>
      </c>
      <c r="BI153" s="219">
        <f>IF(N153="nulová",J153,0)</f>
        <v>0</v>
      </c>
      <c r="BJ153" s="19" t="s">
        <v>84</v>
      </c>
      <c r="BK153" s="219">
        <f>ROUND(I153*H153,2)</f>
        <v>0</v>
      </c>
      <c r="BL153" s="19" t="s">
        <v>171</v>
      </c>
      <c r="BM153" s="218" t="s">
        <v>613</v>
      </c>
    </row>
    <row r="154" s="2" customFormat="1">
      <c r="A154" s="41"/>
      <c r="B154" s="42"/>
      <c r="C154" s="43"/>
      <c r="D154" s="227" t="s">
        <v>592</v>
      </c>
      <c r="E154" s="43"/>
      <c r="F154" s="268" t="s">
        <v>1682</v>
      </c>
      <c r="G154" s="43"/>
      <c r="H154" s="43"/>
      <c r="I154" s="222"/>
      <c r="J154" s="43"/>
      <c r="K154" s="43"/>
      <c r="L154" s="47"/>
      <c r="M154" s="223"/>
      <c r="N154" s="224"/>
      <c r="O154" s="87"/>
      <c r="P154" s="87"/>
      <c r="Q154" s="87"/>
      <c r="R154" s="87"/>
      <c r="S154" s="87"/>
      <c r="T154" s="88"/>
      <c r="U154" s="41"/>
      <c r="V154" s="41"/>
      <c r="W154" s="41"/>
      <c r="X154" s="41"/>
      <c r="Y154" s="41"/>
      <c r="Z154" s="41"/>
      <c r="AA154" s="41"/>
      <c r="AB154" s="41"/>
      <c r="AC154" s="41"/>
      <c r="AD154" s="41"/>
      <c r="AE154" s="41"/>
      <c r="AT154" s="19" t="s">
        <v>592</v>
      </c>
      <c r="AU154" s="19" t="s">
        <v>84</v>
      </c>
    </row>
    <row r="155" s="2" customFormat="1" ht="36" customHeight="1">
      <c r="A155" s="41"/>
      <c r="B155" s="42"/>
      <c r="C155" s="207" t="s">
        <v>397</v>
      </c>
      <c r="D155" s="207" t="s">
        <v>166</v>
      </c>
      <c r="E155" s="208" t="s">
        <v>1685</v>
      </c>
      <c r="F155" s="209" t="s">
        <v>1686</v>
      </c>
      <c r="G155" s="210" t="s">
        <v>1597</v>
      </c>
      <c r="H155" s="211">
        <v>21</v>
      </c>
      <c r="I155" s="212"/>
      <c r="J155" s="213">
        <f>ROUND(I155*H155,2)</f>
        <v>0</v>
      </c>
      <c r="K155" s="209" t="s">
        <v>32</v>
      </c>
      <c r="L155" s="47"/>
      <c r="M155" s="214" t="s">
        <v>32</v>
      </c>
      <c r="N155" s="215" t="s">
        <v>47</v>
      </c>
      <c r="O155" s="87"/>
      <c r="P155" s="216">
        <f>O155*H155</f>
        <v>0</v>
      </c>
      <c r="Q155" s="216">
        <v>0</v>
      </c>
      <c r="R155" s="216">
        <f>Q155*H155</f>
        <v>0</v>
      </c>
      <c r="S155" s="216">
        <v>0</v>
      </c>
      <c r="T155" s="217">
        <f>S155*H155</f>
        <v>0</v>
      </c>
      <c r="U155" s="41"/>
      <c r="V155" s="41"/>
      <c r="W155" s="41"/>
      <c r="X155" s="41"/>
      <c r="Y155" s="41"/>
      <c r="Z155" s="41"/>
      <c r="AA155" s="41"/>
      <c r="AB155" s="41"/>
      <c r="AC155" s="41"/>
      <c r="AD155" s="41"/>
      <c r="AE155" s="41"/>
      <c r="AR155" s="218" t="s">
        <v>171</v>
      </c>
      <c r="AT155" s="218" t="s">
        <v>166</v>
      </c>
      <c r="AU155" s="218" t="s">
        <v>84</v>
      </c>
      <c r="AY155" s="19" t="s">
        <v>164</v>
      </c>
      <c r="BE155" s="219">
        <f>IF(N155="základní",J155,0)</f>
        <v>0</v>
      </c>
      <c r="BF155" s="219">
        <f>IF(N155="snížená",J155,0)</f>
        <v>0</v>
      </c>
      <c r="BG155" s="219">
        <f>IF(N155="zákl. přenesená",J155,0)</f>
        <v>0</v>
      </c>
      <c r="BH155" s="219">
        <f>IF(N155="sníž. přenesená",J155,0)</f>
        <v>0</v>
      </c>
      <c r="BI155" s="219">
        <f>IF(N155="nulová",J155,0)</f>
        <v>0</v>
      </c>
      <c r="BJ155" s="19" t="s">
        <v>84</v>
      </c>
      <c r="BK155" s="219">
        <f>ROUND(I155*H155,2)</f>
        <v>0</v>
      </c>
      <c r="BL155" s="19" t="s">
        <v>171</v>
      </c>
      <c r="BM155" s="218" t="s">
        <v>623</v>
      </c>
    </row>
    <row r="156" s="2" customFormat="1" ht="16.5" customHeight="1">
      <c r="A156" s="41"/>
      <c r="B156" s="42"/>
      <c r="C156" s="207" t="s">
        <v>402</v>
      </c>
      <c r="D156" s="207" t="s">
        <v>166</v>
      </c>
      <c r="E156" s="208" t="s">
        <v>1687</v>
      </c>
      <c r="F156" s="209" t="s">
        <v>1688</v>
      </c>
      <c r="G156" s="210" t="s">
        <v>1597</v>
      </c>
      <c r="H156" s="211">
        <v>9</v>
      </c>
      <c r="I156" s="212"/>
      <c r="J156" s="213">
        <f>ROUND(I156*H156,2)</f>
        <v>0</v>
      </c>
      <c r="K156" s="209" t="s">
        <v>32</v>
      </c>
      <c r="L156" s="47"/>
      <c r="M156" s="214" t="s">
        <v>32</v>
      </c>
      <c r="N156" s="215" t="s">
        <v>47</v>
      </c>
      <c r="O156" s="87"/>
      <c r="P156" s="216">
        <f>O156*H156</f>
        <v>0</v>
      </c>
      <c r="Q156" s="216">
        <v>0</v>
      </c>
      <c r="R156" s="216">
        <f>Q156*H156</f>
        <v>0</v>
      </c>
      <c r="S156" s="216">
        <v>0</v>
      </c>
      <c r="T156" s="217">
        <f>S156*H156</f>
        <v>0</v>
      </c>
      <c r="U156" s="41"/>
      <c r="V156" s="41"/>
      <c r="W156" s="41"/>
      <c r="X156" s="41"/>
      <c r="Y156" s="41"/>
      <c r="Z156" s="41"/>
      <c r="AA156" s="41"/>
      <c r="AB156" s="41"/>
      <c r="AC156" s="41"/>
      <c r="AD156" s="41"/>
      <c r="AE156" s="41"/>
      <c r="AR156" s="218" t="s">
        <v>171</v>
      </c>
      <c r="AT156" s="218" t="s">
        <v>166</v>
      </c>
      <c r="AU156" s="218" t="s">
        <v>84</v>
      </c>
      <c r="AY156" s="19" t="s">
        <v>164</v>
      </c>
      <c r="BE156" s="219">
        <f>IF(N156="základní",J156,0)</f>
        <v>0</v>
      </c>
      <c r="BF156" s="219">
        <f>IF(N156="snížená",J156,0)</f>
        <v>0</v>
      </c>
      <c r="BG156" s="219">
        <f>IF(N156="zákl. přenesená",J156,0)</f>
        <v>0</v>
      </c>
      <c r="BH156" s="219">
        <f>IF(N156="sníž. přenesená",J156,0)</f>
        <v>0</v>
      </c>
      <c r="BI156" s="219">
        <f>IF(N156="nulová",J156,0)</f>
        <v>0</v>
      </c>
      <c r="BJ156" s="19" t="s">
        <v>84</v>
      </c>
      <c r="BK156" s="219">
        <f>ROUND(I156*H156,2)</f>
        <v>0</v>
      </c>
      <c r="BL156" s="19" t="s">
        <v>171</v>
      </c>
      <c r="BM156" s="218" t="s">
        <v>633</v>
      </c>
    </row>
    <row r="157" s="2" customFormat="1" ht="26.4" customHeight="1">
      <c r="A157" s="41"/>
      <c r="B157" s="42"/>
      <c r="C157" s="207" t="s">
        <v>407</v>
      </c>
      <c r="D157" s="207" t="s">
        <v>166</v>
      </c>
      <c r="E157" s="208" t="s">
        <v>1689</v>
      </c>
      <c r="F157" s="209" t="s">
        <v>1690</v>
      </c>
      <c r="G157" s="210" t="s">
        <v>1597</v>
      </c>
      <c r="H157" s="211">
        <v>8</v>
      </c>
      <c r="I157" s="212"/>
      <c r="J157" s="213">
        <f>ROUND(I157*H157,2)</f>
        <v>0</v>
      </c>
      <c r="K157" s="209" t="s">
        <v>32</v>
      </c>
      <c r="L157" s="47"/>
      <c r="M157" s="214" t="s">
        <v>32</v>
      </c>
      <c r="N157" s="215" t="s">
        <v>47</v>
      </c>
      <c r="O157" s="87"/>
      <c r="P157" s="216">
        <f>O157*H157</f>
        <v>0</v>
      </c>
      <c r="Q157" s="216">
        <v>0</v>
      </c>
      <c r="R157" s="216">
        <f>Q157*H157</f>
        <v>0</v>
      </c>
      <c r="S157" s="216">
        <v>0</v>
      </c>
      <c r="T157" s="217">
        <f>S157*H157</f>
        <v>0</v>
      </c>
      <c r="U157" s="41"/>
      <c r="V157" s="41"/>
      <c r="W157" s="41"/>
      <c r="X157" s="41"/>
      <c r="Y157" s="41"/>
      <c r="Z157" s="41"/>
      <c r="AA157" s="41"/>
      <c r="AB157" s="41"/>
      <c r="AC157" s="41"/>
      <c r="AD157" s="41"/>
      <c r="AE157" s="41"/>
      <c r="AR157" s="218" t="s">
        <v>171</v>
      </c>
      <c r="AT157" s="218" t="s">
        <v>166</v>
      </c>
      <c r="AU157" s="218" t="s">
        <v>84</v>
      </c>
      <c r="AY157" s="19" t="s">
        <v>164</v>
      </c>
      <c r="BE157" s="219">
        <f>IF(N157="základní",J157,0)</f>
        <v>0</v>
      </c>
      <c r="BF157" s="219">
        <f>IF(N157="snížená",J157,0)</f>
        <v>0</v>
      </c>
      <c r="BG157" s="219">
        <f>IF(N157="zákl. přenesená",J157,0)</f>
        <v>0</v>
      </c>
      <c r="BH157" s="219">
        <f>IF(N157="sníž. přenesená",J157,0)</f>
        <v>0</v>
      </c>
      <c r="BI157" s="219">
        <f>IF(N157="nulová",J157,0)</f>
        <v>0</v>
      </c>
      <c r="BJ157" s="19" t="s">
        <v>84</v>
      </c>
      <c r="BK157" s="219">
        <f>ROUND(I157*H157,2)</f>
        <v>0</v>
      </c>
      <c r="BL157" s="19" t="s">
        <v>171</v>
      </c>
      <c r="BM157" s="218" t="s">
        <v>644</v>
      </c>
    </row>
    <row r="158" s="2" customFormat="1">
      <c r="A158" s="41"/>
      <c r="B158" s="42"/>
      <c r="C158" s="43"/>
      <c r="D158" s="227" t="s">
        <v>592</v>
      </c>
      <c r="E158" s="43"/>
      <c r="F158" s="268" t="s">
        <v>1691</v>
      </c>
      <c r="G158" s="43"/>
      <c r="H158" s="43"/>
      <c r="I158" s="222"/>
      <c r="J158" s="43"/>
      <c r="K158" s="43"/>
      <c r="L158" s="47"/>
      <c r="M158" s="223"/>
      <c r="N158" s="224"/>
      <c r="O158" s="87"/>
      <c r="P158" s="87"/>
      <c r="Q158" s="87"/>
      <c r="R158" s="87"/>
      <c r="S158" s="87"/>
      <c r="T158" s="88"/>
      <c r="U158" s="41"/>
      <c r="V158" s="41"/>
      <c r="W158" s="41"/>
      <c r="X158" s="41"/>
      <c r="Y158" s="41"/>
      <c r="Z158" s="41"/>
      <c r="AA158" s="41"/>
      <c r="AB158" s="41"/>
      <c r="AC158" s="41"/>
      <c r="AD158" s="41"/>
      <c r="AE158" s="41"/>
      <c r="AT158" s="19" t="s">
        <v>592</v>
      </c>
      <c r="AU158" s="19" t="s">
        <v>84</v>
      </c>
    </row>
    <row r="159" s="2" customFormat="1" ht="26.4" customHeight="1">
      <c r="A159" s="41"/>
      <c r="B159" s="42"/>
      <c r="C159" s="207" t="s">
        <v>413</v>
      </c>
      <c r="D159" s="207" t="s">
        <v>166</v>
      </c>
      <c r="E159" s="208" t="s">
        <v>1692</v>
      </c>
      <c r="F159" s="209" t="s">
        <v>1693</v>
      </c>
      <c r="G159" s="210" t="s">
        <v>345</v>
      </c>
      <c r="H159" s="211">
        <v>180</v>
      </c>
      <c r="I159" s="212"/>
      <c r="J159" s="213">
        <f>ROUND(I159*H159,2)</f>
        <v>0</v>
      </c>
      <c r="K159" s="209" t="s">
        <v>32</v>
      </c>
      <c r="L159" s="47"/>
      <c r="M159" s="214" t="s">
        <v>32</v>
      </c>
      <c r="N159" s="215" t="s">
        <v>47</v>
      </c>
      <c r="O159" s="87"/>
      <c r="P159" s="216">
        <f>O159*H159</f>
        <v>0</v>
      </c>
      <c r="Q159" s="216">
        <v>0</v>
      </c>
      <c r="R159" s="216">
        <f>Q159*H159</f>
        <v>0</v>
      </c>
      <c r="S159" s="216">
        <v>0</v>
      </c>
      <c r="T159" s="217">
        <f>S159*H159</f>
        <v>0</v>
      </c>
      <c r="U159" s="41"/>
      <c r="V159" s="41"/>
      <c r="W159" s="41"/>
      <c r="X159" s="41"/>
      <c r="Y159" s="41"/>
      <c r="Z159" s="41"/>
      <c r="AA159" s="41"/>
      <c r="AB159" s="41"/>
      <c r="AC159" s="41"/>
      <c r="AD159" s="41"/>
      <c r="AE159" s="41"/>
      <c r="AR159" s="218" t="s">
        <v>171</v>
      </c>
      <c r="AT159" s="218" t="s">
        <v>166</v>
      </c>
      <c r="AU159" s="218" t="s">
        <v>84</v>
      </c>
      <c r="AY159" s="19" t="s">
        <v>164</v>
      </c>
      <c r="BE159" s="219">
        <f>IF(N159="základní",J159,0)</f>
        <v>0</v>
      </c>
      <c r="BF159" s="219">
        <f>IF(N159="snížená",J159,0)</f>
        <v>0</v>
      </c>
      <c r="BG159" s="219">
        <f>IF(N159="zákl. přenesená",J159,0)</f>
        <v>0</v>
      </c>
      <c r="BH159" s="219">
        <f>IF(N159="sníž. přenesená",J159,0)</f>
        <v>0</v>
      </c>
      <c r="BI159" s="219">
        <f>IF(N159="nulová",J159,0)</f>
        <v>0</v>
      </c>
      <c r="BJ159" s="19" t="s">
        <v>84</v>
      </c>
      <c r="BK159" s="219">
        <f>ROUND(I159*H159,2)</f>
        <v>0</v>
      </c>
      <c r="BL159" s="19" t="s">
        <v>171</v>
      </c>
      <c r="BM159" s="218" t="s">
        <v>653</v>
      </c>
    </row>
    <row r="160" s="2" customFormat="1" ht="26.4" customHeight="1">
      <c r="A160" s="41"/>
      <c r="B160" s="42"/>
      <c r="C160" s="207" t="s">
        <v>418</v>
      </c>
      <c r="D160" s="207" t="s">
        <v>166</v>
      </c>
      <c r="E160" s="208" t="s">
        <v>1694</v>
      </c>
      <c r="F160" s="209" t="s">
        <v>1695</v>
      </c>
      <c r="G160" s="210" t="s">
        <v>345</v>
      </c>
      <c r="H160" s="211">
        <v>128</v>
      </c>
      <c r="I160" s="212"/>
      <c r="J160" s="213">
        <f>ROUND(I160*H160,2)</f>
        <v>0</v>
      </c>
      <c r="K160" s="209" t="s">
        <v>32</v>
      </c>
      <c r="L160" s="47"/>
      <c r="M160" s="214" t="s">
        <v>32</v>
      </c>
      <c r="N160" s="215" t="s">
        <v>47</v>
      </c>
      <c r="O160" s="87"/>
      <c r="P160" s="216">
        <f>O160*H160</f>
        <v>0</v>
      </c>
      <c r="Q160" s="216">
        <v>0</v>
      </c>
      <c r="R160" s="216">
        <f>Q160*H160</f>
        <v>0</v>
      </c>
      <c r="S160" s="216">
        <v>0</v>
      </c>
      <c r="T160" s="217">
        <f>S160*H160</f>
        <v>0</v>
      </c>
      <c r="U160" s="41"/>
      <c r="V160" s="41"/>
      <c r="W160" s="41"/>
      <c r="X160" s="41"/>
      <c r="Y160" s="41"/>
      <c r="Z160" s="41"/>
      <c r="AA160" s="41"/>
      <c r="AB160" s="41"/>
      <c r="AC160" s="41"/>
      <c r="AD160" s="41"/>
      <c r="AE160" s="41"/>
      <c r="AR160" s="218" t="s">
        <v>171</v>
      </c>
      <c r="AT160" s="218" t="s">
        <v>166</v>
      </c>
      <c r="AU160" s="218" t="s">
        <v>84</v>
      </c>
      <c r="AY160" s="19" t="s">
        <v>164</v>
      </c>
      <c r="BE160" s="219">
        <f>IF(N160="základní",J160,0)</f>
        <v>0</v>
      </c>
      <c r="BF160" s="219">
        <f>IF(N160="snížená",J160,0)</f>
        <v>0</v>
      </c>
      <c r="BG160" s="219">
        <f>IF(N160="zákl. přenesená",J160,0)</f>
        <v>0</v>
      </c>
      <c r="BH160" s="219">
        <f>IF(N160="sníž. přenesená",J160,0)</f>
        <v>0</v>
      </c>
      <c r="BI160" s="219">
        <f>IF(N160="nulová",J160,0)</f>
        <v>0</v>
      </c>
      <c r="BJ160" s="19" t="s">
        <v>84</v>
      </c>
      <c r="BK160" s="219">
        <f>ROUND(I160*H160,2)</f>
        <v>0</v>
      </c>
      <c r="BL160" s="19" t="s">
        <v>171</v>
      </c>
      <c r="BM160" s="218" t="s">
        <v>664</v>
      </c>
    </row>
    <row r="161" s="2" customFormat="1" ht="26.4" customHeight="1">
      <c r="A161" s="41"/>
      <c r="B161" s="42"/>
      <c r="C161" s="207" t="s">
        <v>440</v>
      </c>
      <c r="D161" s="207" t="s">
        <v>166</v>
      </c>
      <c r="E161" s="208" t="s">
        <v>1696</v>
      </c>
      <c r="F161" s="209" t="s">
        <v>1697</v>
      </c>
      <c r="G161" s="210" t="s">
        <v>345</v>
      </c>
      <c r="H161" s="211">
        <v>750</v>
      </c>
      <c r="I161" s="212"/>
      <c r="J161" s="213">
        <f>ROUND(I161*H161,2)</f>
        <v>0</v>
      </c>
      <c r="K161" s="209" t="s">
        <v>32</v>
      </c>
      <c r="L161" s="47"/>
      <c r="M161" s="214" t="s">
        <v>32</v>
      </c>
      <c r="N161" s="215" t="s">
        <v>47</v>
      </c>
      <c r="O161" s="87"/>
      <c r="P161" s="216">
        <f>O161*H161</f>
        <v>0</v>
      </c>
      <c r="Q161" s="216">
        <v>0</v>
      </c>
      <c r="R161" s="216">
        <f>Q161*H161</f>
        <v>0</v>
      </c>
      <c r="S161" s="216">
        <v>0</v>
      </c>
      <c r="T161" s="217">
        <f>S161*H161</f>
        <v>0</v>
      </c>
      <c r="U161" s="41"/>
      <c r="V161" s="41"/>
      <c r="W161" s="41"/>
      <c r="X161" s="41"/>
      <c r="Y161" s="41"/>
      <c r="Z161" s="41"/>
      <c r="AA161" s="41"/>
      <c r="AB161" s="41"/>
      <c r="AC161" s="41"/>
      <c r="AD161" s="41"/>
      <c r="AE161" s="41"/>
      <c r="AR161" s="218" t="s">
        <v>171</v>
      </c>
      <c r="AT161" s="218" t="s">
        <v>166</v>
      </c>
      <c r="AU161" s="218" t="s">
        <v>84</v>
      </c>
      <c r="AY161" s="19" t="s">
        <v>164</v>
      </c>
      <c r="BE161" s="219">
        <f>IF(N161="základní",J161,0)</f>
        <v>0</v>
      </c>
      <c r="BF161" s="219">
        <f>IF(N161="snížená",J161,0)</f>
        <v>0</v>
      </c>
      <c r="BG161" s="219">
        <f>IF(N161="zákl. přenesená",J161,0)</f>
        <v>0</v>
      </c>
      <c r="BH161" s="219">
        <f>IF(N161="sníž. přenesená",J161,0)</f>
        <v>0</v>
      </c>
      <c r="BI161" s="219">
        <f>IF(N161="nulová",J161,0)</f>
        <v>0</v>
      </c>
      <c r="BJ161" s="19" t="s">
        <v>84</v>
      </c>
      <c r="BK161" s="219">
        <f>ROUND(I161*H161,2)</f>
        <v>0</v>
      </c>
      <c r="BL161" s="19" t="s">
        <v>171</v>
      </c>
      <c r="BM161" s="218" t="s">
        <v>676</v>
      </c>
    </row>
    <row r="162" s="2" customFormat="1" ht="26.4" customHeight="1">
      <c r="A162" s="41"/>
      <c r="B162" s="42"/>
      <c r="C162" s="207" t="s">
        <v>445</v>
      </c>
      <c r="D162" s="207" t="s">
        <v>166</v>
      </c>
      <c r="E162" s="208" t="s">
        <v>1698</v>
      </c>
      <c r="F162" s="209" t="s">
        <v>1699</v>
      </c>
      <c r="G162" s="210" t="s">
        <v>345</v>
      </c>
      <c r="H162" s="211">
        <v>214</v>
      </c>
      <c r="I162" s="212"/>
      <c r="J162" s="213">
        <f>ROUND(I162*H162,2)</f>
        <v>0</v>
      </c>
      <c r="K162" s="209" t="s">
        <v>32</v>
      </c>
      <c r="L162" s="47"/>
      <c r="M162" s="214" t="s">
        <v>32</v>
      </c>
      <c r="N162" s="215" t="s">
        <v>47</v>
      </c>
      <c r="O162" s="87"/>
      <c r="P162" s="216">
        <f>O162*H162</f>
        <v>0</v>
      </c>
      <c r="Q162" s="216">
        <v>0</v>
      </c>
      <c r="R162" s="216">
        <f>Q162*H162</f>
        <v>0</v>
      </c>
      <c r="S162" s="216">
        <v>0</v>
      </c>
      <c r="T162" s="217">
        <f>S162*H162</f>
        <v>0</v>
      </c>
      <c r="U162" s="41"/>
      <c r="V162" s="41"/>
      <c r="W162" s="41"/>
      <c r="X162" s="41"/>
      <c r="Y162" s="41"/>
      <c r="Z162" s="41"/>
      <c r="AA162" s="41"/>
      <c r="AB162" s="41"/>
      <c r="AC162" s="41"/>
      <c r="AD162" s="41"/>
      <c r="AE162" s="41"/>
      <c r="AR162" s="218" t="s">
        <v>171</v>
      </c>
      <c r="AT162" s="218" t="s">
        <v>166</v>
      </c>
      <c r="AU162" s="218" t="s">
        <v>84</v>
      </c>
      <c r="AY162" s="19" t="s">
        <v>164</v>
      </c>
      <c r="BE162" s="219">
        <f>IF(N162="základní",J162,0)</f>
        <v>0</v>
      </c>
      <c r="BF162" s="219">
        <f>IF(N162="snížená",J162,0)</f>
        <v>0</v>
      </c>
      <c r="BG162" s="219">
        <f>IF(N162="zákl. přenesená",J162,0)</f>
        <v>0</v>
      </c>
      <c r="BH162" s="219">
        <f>IF(N162="sníž. přenesená",J162,0)</f>
        <v>0</v>
      </c>
      <c r="BI162" s="219">
        <f>IF(N162="nulová",J162,0)</f>
        <v>0</v>
      </c>
      <c r="BJ162" s="19" t="s">
        <v>84</v>
      </c>
      <c r="BK162" s="219">
        <f>ROUND(I162*H162,2)</f>
        <v>0</v>
      </c>
      <c r="BL162" s="19" t="s">
        <v>171</v>
      </c>
      <c r="BM162" s="218" t="s">
        <v>688</v>
      </c>
    </row>
    <row r="163" s="2" customFormat="1" ht="55.2" customHeight="1">
      <c r="A163" s="41"/>
      <c r="B163" s="42"/>
      <c r="C163" s="207" t="s">
        <v>448</v>
      </c>
      <c r="D163" s="207" t="s">
        <v>166</v>
      </c>
      <c r="E163" s="208" t="s">
        <v>1700</v>
      </c>
      <c r="F163" s="209" t="s">
        <v>1701</v>
      </c>
      <c r="G163" s="210" t="s">
        <v>345</v>
      </c>
      <c r="H163" s="211">
        <v>26</v>
      </c>
      <c r="I163" s="212"/>
      <c r="J163" s="213">
        <f>ROUND(I163*H163,2)</f>
        <v>0</v>
      </c>
      <c r="K163" s="209" t="s">
        <v>32</v>
      </c>
      <c r="L163" s="47"/>
      <c r="M163" s="214" t="s">
        <v>32</v>
      </c>
      <c r="N163" s="215" t="s">
        <v>47</v>
      </c>
      <c r="O163" s="87"/>
      <c r="P163" s="216">
        <f>O163*H163</f>
        <v>0</v>
      </c>
      <c r="Q163" s="216">
        <v>0</v>
      </c>
      <c r="R163" s="216">
        <f>Q163*H163</f>
        <v>0</v>
      </c>
      <c r="S163" s="216">
        <v>0</v>
      </c>
      <c r="T163" s="217">
        <f>S163*H163</f>
        <v>0</v>
      </c>
      <c r="U163" s="41"/>
      <c r="V163" s="41"/>
      <c r="W163" s="41"/>
      <c r="X163" s="41"/>
      <c r="Y163" s="41"/>
      <c r="Z163" s="41"/>
      <c r="AA163" s="41"/>
      <c r="AB163" s="41"/>
      <c r="AC163" s="41"/>
      <c r="AD163" s="41"/>
      <c r="AE163" s="41"/>
      <c r="AR163" s="218" t="s">
        <v>171</v>
      </c>
      <c r="AT163" s="218" t="s">
        <v>166</v>
      </c>
      <c r="AU163" s="218" t="s">
        <v>84</v>
      </c>
      <c r="AY163" s="19" t="s">
        <v>164</v>
      </c>
      <c r="BE163" s="219">
        <f>IF(N163="základní",J163,0)</f>
        <v>0</v>
      </c>
      <c r="BF163" s="219">
        <f>IF(N163="snížená",J163,0)</f>
        <v>0</v>
      </c>
      <c r="BG163" s="219">
        <f>IF(N163="zákl. přenesená",J163,0)</f>
        <v>0</v>
      </c>
      <c r="BH163" s="219">
        <f>IF(N163="sníž. přenesená",J163,0)</f>
        <v>0</v>
      </c>
      <c r="BI163" s="219">
        <f>IF(N163="nulová",J163,0)</f>
        <v>0</v>
      </c>
      <c r="BJ163" s="19" t="s">
        <v>84</v>
      </c>
      <c r="BK163" s="219">
        <f>ROUND(I163*H163,2)</f>
        <v>0</v>
      </c>
      <c r="BL163" s="19" t="s">
        <v>171</v>
      </c>
      <c r="BM163" s="218" t="s">
        <v>699</v>
      </c>
    </row>
    <row r="164" s="2" customFormat="1" ht="60" customHeight="1">
      <c r="A164" s="41"/>
      <c r="B164" s="42"/>
      <c r="C164" s="207" t="s">
        <v>453</v>
      </c>
      <c r="D164" s="207" t="s">
        <v>166</v>
      </c>
      <c r="E164" s="208" t="s">
        <v>1702</v>
      </c>
      <c r="F164" s="209" t="s">
        <v>1703</v>
      </c>
      <c r="G164" s="210" t="s">
        <v>345</v>
      </c>
      <c r="H164" s="211">
        <v>242</v>
      </c>
      <c r="I164" s="212"/>
      <c r="J164" s="213">
        <f>ROUND(I164*H164,2)</f>
        <v>0</v>
      </c>
      <c r="K164" s="209" t="s">
        <v>32</v>
      </c>
      <c r="L164" s="47"/>
      <c r="M164" s="214" t="s">
        <v>32</v>
      </c>
      <c r="N164" s="215" t="s">
        <v>47</v>
      </c>
      <c r="O164" s="87"/>
      <c r="P164" s="216">
        <f>O164*H164</f>
        <v>0</v>
      </c>
      <c r="Q164" s="216">
        <v>0</v>
      </c>
      <c r="R164" s="216">
        <f>Q164*H164</f>
        <v>0</v>
      </c>
      <c r="S164" s="216">
        <v>0</v>
      </c>
      <c r="T164" s="217">
        <f>S164*H164</f>
        <v>0</v>
      </c>
      <c r="U164" s="41"/>
      <c r="V164" s="41"/>
      <c r="W164" s="41"/>
      <c r="X164" s="41"/>
      <c r="Y164" s="41"/>
      <c r="Z164" s="41"/>
      <c r="AA164" s="41"/>
      <c r="AB164" s="41"/>
      <c r="AC164" s="41"/>
      <c r="AD164" s="41"/>
      <c r="AE164" s="41"/>
      <c r="AR164" s="218" t="s">
        <v>171</v>
      </c>
      <c r="AT164" s="218" t="s">
        <v>166</v>
      </c>
      <c r="AU164" s="218" t="s">
        <v>84</v>
      </c>
      <c r="AY164" s="19" t="s">
        <v>164</v>
      </c>
      <c r="BE164" s="219">
        <f>IF(N164="základní",J164,0)</f>
        <v>0</v>
      </c>
      <c r="BF164" s="219">
        <f>IF(N164="snížená",J164,0)</f>
        <v>0</v>
      </c>
      <c r="BG164" s="219">
        <f>IF(N164="zákl. přenesená",J164,0)</f>
        <v>0</v>
      </c>
      <c r="BH164" s="219">
        <f>IF(N164="sníž. přenesená",J164,0)</f>
        <v>0</v>
      </c>
      <c r="BI164" s="219">
        <f>IF(N164="nulová",J164,0)</f>
        <v>0</v>
      </c>
      <c r="BJ164" s="19" t="s">
        <v>84</v>
      </c>
      <c r="BK164" s="219">
        <f>ROUND(I164*H164,2)</f>
        <v>0</v>
      </c>
      <c r="BL164" s="19" t="s">
        <v>171</v>
      </c>
      <c r="BM164" s="218" t="s">
        <v>711</v>
      </c>
    </row>
    <row r="165" s="2" customFormat="1" ht="16.5" customHeight="1">
      <c r="A165" s="41"/>
      <c r="B165" s="42"/>
      <c r="C165" s="207" t="s">
        <v>458</v>
      </c>
      <c r="D165" s="207" t="s">
        <v>166</v>
      </c>
      <c r="E165" s="208" t="s">
        <v>1704</v>
      </c>
      <c r="F165" s="209" t="s">
        <v>1705</v>
      </c>
      <c r="G165" s="210" t="s">
        <v>1597</v>
      </c>
      <c r="H165" s="211">
        <v>920</v>
      </c>
      <c r="I165" s="212"/>
      <c r="J165" s="213">
        <f>ROUND(I165*H165,2)</f>
        <v>0</v>
      </c>
      <c r="K165" s="209" t="s">
        <v>32</v>
      </c>
      <c r="L165" s="47"/>
      <c r="M165" s="214" t="s">
        <v>32</v>
      </c>
      <c r="N165" s="215" t="s">
        <v>47</v>
      </c>
      <c r="O165" s="87"/>
      <c r="P165" s="216">
        <f>O165*H165</f>
        <v>0</v>
      </c>
      <c r="Q165" s="216">
        <v>0</v>
      </c>
      <c r="R165" s="216">
        <f>Q165*H165</f>
        <v>0</v>
      </c>
      <c r="S165" s="216">
        <v>0</v>
      </c>
      <c r="T165" s="217">
        <f>S165*H165</f>
        <v>0</v>
      </c>
      <c r="U165" s="41"/>
      <c r="V165" s="41"/>
      <c r="W165" s="41"/>
      <c r="X165" s="41"/>
      <c r="Y165" s="41"/>
      <c r="Z165" s="41"/>
      <c r="AA165" s="41"/>
      <c r="AB165" s="41"/>
      <c r="AC165" s="41"/>
      <c r="AD165" s="41"/>
      <c r="AE165" s="41"/>
      <c r="AR165" s="218" t="s">
        <v>171</v>
      </c>
      <c r="AT165" s="218" t="s">
        <v>166</v>
      </c>
      <c r="AU165" s="218" t="s">
        <v>84</v>
      </c>
      <c r="AY165" s="19" t="s">
        <v>164</v>
      </c>
      <c r="BE165" s="219">
        <f>IF(N165="základní",J165,0)</f>
        <v>0</v>
      </c>
      <c r="BF165" s="219">
        <f>IF(N165="snížená",J165,0)</f>
        <v>0</v>
      </c>
      <c r="BG165" s="219">
        <f>IF(N165="zákl. přenesená",J165,0)</f>
        <v>0</v>
      </c>
      <c r="BH165" s="219">
        <f>IF(N165="sníž. přenesená",J165,0)</f>
        <v>0</v>
      </c>
      <c r="BI165" s="219">
        <f>IF(N165="nulová",J165,0)</f>
        <v>0</v>
      </c>
      <c r="BJ165" s="19" t="s">
        <v>84</v>
      </c>
      <c r="BK165" s="219">
        <f>ROUND(I165*H165,2)</f>
        <v>0</v>
      </c>
      <c r="BL165" s="19" t="s">
        <v>171</v>
      </c>
      <c r="BM165" s="218" t="s">
        <v>723</v>
      </c>
    </row>
    <row r="166" s="2" customFormat="1" ht="36" customHeight="1">
      <c r="A166" s="41"/>
      <c r="B166" s="42"/>
      <c r="C166" s="207" t="s">
        <v>462</v>
      </c>
      <c r="D166" s="207" t="s">
        <v>166</v>
      </c>
      <c r="E166" s="208" t="s">
        <v>1706</v>
      </c>
      <c r="F166" s="209" t="s">
        <v>1707</v>
      </c>
      <c r="G166" s="210" t="s">
        <v>1597</v>
      </c>
      <c r="H166" s="211">
        <v>3</v>
      </c>
      <c r="I166" s="212"/>
      <c r="J166" s="213">
        <f>ROUND(I166*H166,2)</f>
        <v>0</v>
      </c>
      <c r="K166" s="209" t="s">
        <v>32</v>
      </c>
      <c r="L166" s="47"/>
      <c r="M166" s="214" t="s">
        <v>32</v>
      </c>
      <c r="N166" s="215" t="s">
        <v>47</v>
      </c>
      <c r="O166" s="87"/>
      <c r="P166" s="216">
        <f>O166*H166</f>
        <v>0</v>
      </c>
      <c r="Q166" s="216">
        <v>0</v>
      </c>
      <c r="R166" s="216">
        <f>Q166*H166</f>
        <v>0</v>
      </c>
      <c r="S166" s="216">
        <v>0</v>
      </c>
      <c r="T166" s="217">
        <f>S166*H166</f>
        <v>0</v>
      </c>
      <c r="U166" s="41"/>
      <c r="V166" s="41"/>
      <c r="W166" s="41"/>
      <c r="X166" s="41"/>
      <c r="Y166" s="41"/>
      <c r="Z166" s="41"/>
      <c r="AA166" s="41"/>
      <c r="AB166" s="41"/>
      <c r="AC166" s="41"/>
      <c r="AD166" s="41"/>
      <c r="AE166" s="41"/>
      <c r="AR166" s="218" t="s">
        <v>171</v>
      </c>
      <c r="AT166" s="218" t="s">
        <v>166</v>
      </c>
      <c r="AU166" s="218" t="s">
        <v>84</v>
      </c>
      <c r="AY166" s="19" t="s">
        <v>164</v>
      </c>
      <c r="BE166" s="219">
        <f>IF(N166="základní",J166,0)</f>
        <v>0</v>
      </c>
      <c r="BF166" s="219">
        <f>IF(N166="snížená",J166,0)</f>
        <v>0</v>
      </c>
      <c r="BG166" s="219">
        <f>IF(N166="zákl. přenesená",J166,0)</f>
        <v>0</v>
      </c>
      <c r="BH166" s="219">
        <f>IF(N166="sníž. přenesená",J166,0)</f>
        <v>0</v>
      </c>
      <c r="BI166" s="219">
        <f>IF(N166="nulová",J166,0)</f>
        <v>0</v>
      </c>
      <c r="BJ166" s="19" t="s">
        <v>84</v>
      </c>
      <c r="BK166" s="219">
        <f>ROUND(I166*H166,2)</f>
        <v>0</v>
      </c>
      <c r="BL166" s="19" t="s">
        <v>171</v>
      </c>
      <c r="BM166" s="218" t="s">
        <v>735</v>
      </c>
    </row>
    <row r="167" s="2" customFormat="1" ht="16.5" customHeight="1">
      <c r="A167" s="41"/>
      <c r="B167" s="42"/>
      <c r="C167" s="207" t="s">
        <v>472</v>
      </c>
      <c r="D167" s="207" t="s">
        <v>166</v>
      </c>
      <c r="E167" s="208" t="s">
        <v>1708</v>
      </c>
      <c r="F167" s="209" t="s">
        <v>1709</v>
      </c>
      <c r="G167" s="210" t="s">
        <v>1597</v>
      </c>
      <c r="H167" s="211">
        <v>48</v>
      </c>
      <c r="I167" s="212"/>
      <c r="J167" s="213">
        <f>ROUND(I167*H167,2)</f>
        <v>0</v>
      </c>
      <c r="K167" s="209" t="s">
        <v>32</v>
      </c>
      <c r="L167" s="47"/>
      <c r="M167" s="214" t="s">
        <v>32</v>
      </c>
      <c r="N167" s="215" t="s">
        <v>47</v>
      </c>
      <c r="O167" s="87"/>
      <c r="P167" s="216">
        <f>O167*H167</f>
        <v>0</v>
      </c>
      <c r="Q167" s="216">
        <v>0</v>
      </c>
      <c r="R167" s="216">
        <f>Q167*H167</f>
        <v>0</v>
      </c>
      <c r="S167" s="216">
        <v>0</v>
      </c>
      <c r="T167" s="217">
        <f>S167*H167</f>
        <v>0</v>
      </c>
      <c r="U167" s="41"/>
      <c r="V167" s="41"/>
      <c r="W167" s="41"/>
      <c r="X167" s="41"/>
      <c r="Y167" s="41"/>
      <c r="Z167" s="41"/>
      <c r="AA167" s="41"/>
      <c r="AB167" s="41"/>
      <c r="AC167" s="41"/>
      <c r="AD167" s="41"/>
      <c r="AE167" s="41"/>
      <c r="AR167" s="218" t="s">
        <v>171</v>
      </c>
      <c r="AT167" s="218" t="s">
        <v>166</v>
      </c>
      <c r="AU167" s="218" t="s">
        <v>84</v>
      </c>
      <c r="AY167" s="19" t="s">
        <v>164</v>
      </c>
      <c r="BE167" s="219">
        <f>IF(N167="základní",J167,0)</f>
        <v>0</v>
      </c>
      <c r="BF167" s="219">
        <f>IF(N167="snížená",J167,0)</f>
        <v>0</v>
      </c>
      <c r="BG167" s="219">
        <f>IF(N167="zákl. přenesená",J167,0)</f>
        <v>0</v>
      </c>
      <c r="BH167" s="219">
        <f>IF(N167="sníž. přenesená",J167,0)</f>
        <v>0</v>
      </c>
      <c r="BI167" s="219">
        <f>IF(N167="nulová",J167,0)</f>
        <v>0</v>
      </c>
      <c r="BJ167" s="19" t="s">
        <v>84</v>
      </c>
      <c r="BK167" s="219">
        <f>ROUND(I167*H167,2)</f>
        <v>0</v>
      </c>
      <c r="BL167" s="19" t="s">
        <v>171</v>
      </c>
      <c r="BM167" s="218" t="s">
        <v>747</v>
      </c>
    </row>
    <row r="168" s="2" customFormat="1" ht="24" customHeight="1">
      <c r="A168" s="41"/>
      <c r="B168" s="42"/>
      <c r="C168" s="207" t="s">
        <v>477</v>
      </c>
      <c r="D168" s="207" t="s">
        <v>166</v>
      </c>
      <c r="E168" s="208" t="s">
        <v>1710</v>
      </c>
      <c r="F168" s="209" t="s">
        <v>1711</v>
      </c>
      <c r="G168" s="210" t="s">
        <v>1597</v>
      </c>
      <c r="H168" s="211">
        <v>84</v>
      </c>
      <c r="I168" s="212"/>
      <c r="J168" s="213">
        <f>ROUND(I168*H168,2)</f>
        <v>0</v>
      </c>
      <c r="K168" s="209" t="s">
        <v>32</v>
      </c>
      <c r="L168" s="47"/>
      <c r="M168" s="214" t="s">
        <v>32</v>
      </c>
      <c r="N168" s="215" t="s">
        <v>47</v>
      </c>
      <c r="O168" s="87"/>
      <c r="P168" s="216">
        <f>O168*H168</f>
        <v>0</v>
      </c>
      <c r="Q168" s="216">
        <v>0</v>
      </c>
      <c r="R168" s="216">
        <f>Q168*H168</f>
        <v>0</v>
      </c>
      <c r="S168" s="216">
        <v>0</v>
      </c>
      <c r="T168" s="217">
        <f>S168*H168</f>
        <v>0</v>
      </c>
      <c r="U168" s="41"/>
      <c r="V168" s="41"/>
      <c r="W168" s="41"/>
      <c r="X168" s="41"/>
      <c r="Y168" s="41"/>
      <c r="Z168" s="41"/>
      <c r="AA168" s="41"/>
      <c r="AB168" s="41"/>
      <c r="AC168" s="41"/>
      <c r="AD168" s="41"/>
      <c r="AE168" s="41"/>
      <c r="AR168" s="218" t="s">
        <v>171</v>
      </c>
      <c r="AT168" s="218" t="s">
        <v>166</v>
      </c>
      <c r="AU168" s="218" t="s">
        <v>84</v>
      </c>
      <c r="AY168" s="19" t="s">
        <v>164</v>
      </c>
      <c r="BE168" s="219">
        <f>IF(N168="základní",J168,0)</f>
        <v>0</v>
      </c>
      <c r="BF168" s="219">
        <f>IF(N168="snížená",J168,0)</f>
        <v>0</v>
      </c>
      <c r="BG168" s="219">
        <f>IF(N168="zákl. přenesená",J168,0)</f>
        <v>0</v>
      </c>
      <c r="BH168" s="219">
        <f>IF(N168="sníž. přenesená",J168,0)</f>
        <v>0</v>
      </c>
      <c r="BI168" s="219">
        <f>IF(N168="nulová",J168,0)</f>
        <v>0</v>
      </c>
      <c r="BJ168" s="19" t="s">
        <v>84</v>
      </c>
      <c r="BK168" s="219">
        <f>ROUND(I168*H168,2)</f>
        <v>0</v>
      </c>
      <c r="BL168" s="19" t="s">
        <v>171</v>
      </c>
      <c r="BM168" s="218" t="s">
        <v>758</v>
      </c>
    </row>
    <row r="169" s="2" customFormat="1" ht="24" customHeight="1">
      <c r="A169" s="41"/>
      <c r="B169" s="42"/>
      <c r="C169" s="207" t="s">
        <v>482</v>
      </c>
      <c r="D169" s="207" t="s">
        <v>166</v>
      </c>
      <c r="E169" s="208" t="s">
        <v>1712</v>
      </c>
      <c r="F169" s="209" t="s">
        <v>1713</v>
      </c>
      <c r="G169" s="210" t="s">
        <v>345</v>
      </c>
      <c r="H169" s="211">
        <v>280</v>
      </c>
      <c r="I169" s="212"/>
      <c r="J169" s="213">
        <f>ROUND(I169*H169,2)</f>
        <v>0</v>
      </c>
      <c r="K169" s="209" t="s">
        <v>32</v>
      </c>
      <c r="L169" s="47"/>
      <c r="M169" s="214" t="s">
        <v>32</v>
      </c>
      <c r="N169" s="215" t="s">
        <v>47</v>
      </c>
      <c r="O169" s="87"/>
      <c r="P169" s="216">
        <f>O169*H169</f>
        <v>0</v>
      </c>
      <c r="Q169" s="216">
        <v>0</v>
      </c>
      <c r="R169" s="216">
        <f>Q169*H169</f>
        <v>0</v>
      </c>
      <c r="S169" s="216">
        <v>0</v>
      </c>
      <c r="T169" s="217">
        <f>S169*H169</f>
        <v>0</v>
      </c>
      <c r="U169" s="41"/>
      <c r="V169" s="41"/>
      <c r="W169" s="41"/>
      <c r="X169" s="41"/>
      <c r="Y169" s="41"/>
      <c r="Z169" s="41"/>
      <c r="AA169" s="41"/>
      <c r="AB169" s="41"/>
      <c r="AC169" s="41"/>
      <c r="AD169" s="41"/>
      <c r="AE169" s="41"/>
      <c r="AR169" s="218" t="s">
        <v>171</v>
      </c>
      <c r="AT169" s="218" t="s">
        <v>166</v>
      </c>
      <c r="AU169" s="218" t="s">
        <v>84</v>
      </c>
      <c r="AY169" s="19" t="s">
        <v>164</v>
      </c>
      <c r="BE169" s="219">
        <f>IF(N169="základní",J169,0)</f>
        <v>0</v>
      </c>
      <c r="BF169" s="219">
        <f>IF(N169="snížená",J169,0)</f>
        <v>0</v>
      </c>
      <c r="BG169" s="219">
        <f>IF(N169="zákl. přenesená",J169,0)</f>
        <v>0</v>
      </c>
      <c r="BH169" s="219">
        <f>IF(N169="sníž. přenesená",J169,0)</f>
        <v>0</v>
      </c>
      <c r="BI169" s="219">
        <f>IF(N169="nulová",J169,0)</f>
        <v>0</v>
      </c>
      <c r="BJ169" s="19" t="s">
        <v>84</v>
      </c>
      <c r="BK169" s="219">
        <f>ROUND(I169*H169,2)</f>
        <v>0</v>
      </c>
      <c r="BL169" s="19" t="s">
        <v>171</v>
      </c>
      <c r="BM169" s="218" t="s">
        <v>770</v>
      </c>
    </row>
    <row r="170" s="2" customFormat="1" ht="24" customHeight="1">
      <c r="A170" s="41"/>
      <c r="B170" s="42"/>
      <c r="C170" s="207" t="s">
        <v>488</v>
      </c>
      <c r="D170" s="207" t="s">
        <v>166</v>
      </c>
      <c r="E170" s="208" t="s">
        <v>1714</v>
      </c>
      <c r="F170" s="209" t="s">
        <v>1715</v>
      </c>
      <c r="G170" s="210" t="s">
        <v>345</v>
      </c>
      <c r="H170" s="211">
        <v>250</v>
      </c>
      <c r="I170" s="212"/>
      <c r="J170" s="213">
        <f>ROUND(I170*H170,2)</f>
        <v>0</v>
      </c>
      <c r="K170" s="209" t="s">
        <v>32</v>
      </c>
      <c r="L170" s="47"/>
      <c r="M170" s="214" t="s">
        <v>32</v>
      </c>
      <c r="N170" s="215" t="s">
        <v>47</v>
      </c>
      <c r="O170" s="87"/>
      <c r="P170" s="216">
        <f>O170*H170</f>
        <v>0</v>
      </c>
      <c r="Q170" s="216">
        <v>0</v>
      </c>
      <c r="R170" s="216">
        <f>Q170*H170</f>
        <v>0</v>
      </c>
      <c r="S170" s="216">
        <v>0</v>
      </c>
      <c r="T170" s="217">
        <f>S170*H170</f>
        <v>0</v>
      </c>
      <c r="U170" s="41"/>
      <c r="V170" s="41"/>
      <c r="W170" s="41"/>
      <c r="X170" s="41"/>
      <c r="Y170" s="41"/>
      <c r="Z170" s="41"/>
      <c r="AA170" s="41"/>
      <c r="AB170" s="41"/>
      <c r="AC170" s="41"/>
      <c r="AD170" s="41"/>
      <c r="AE170" s="41"/>
      <c r="AR170" s="218" t="s">
        <v>171</v>
      </c>
      <c r="AT170" s="218" t="s">
        <v>166</v>
      </c>
      <c r="AU170" s="218" t="s">
        <v>84</v>
      </c>
      <c r="AY170" s="19" t="s">
        <v>164</v>
      </c>
      <c r="BE170" s="219">
        <f>IF(N170="základní",J170,0)</f>
        <v>0</v>
      </c>
      <c r="BF170" s="219">
        <f>IF(N170="snížená",J170,0)</f>
        <v>0</v>
      </c>
      <c r="BG170" s="219">
        <f>IF(N170="zákl. přenesená",J170,0)</f>
        <v>0</v>
      </c>
      <c r="BH170" s="219">
        <f>IF(N170="sníž. přenesená",J170,0)</f>
        <v>0</v>
      </c>
      <c r="BI170" s="219">
        <f>IF(N170="nulová",J170,0)</f>
        <v>0</v>
      </c>
      <c r="BJ170" s="19" t="s">
        <v>84</v>
      </c>
      <c r="BK170" s="219">
        <f>ROUND(I170*H170,2)</f>
        <v>0</v>
      </c>
      <c r="BL170" s="19" t="s">
        <v>171</v>
      </c>
      <c r="BM170" s="218" t="s">
        <v>781</v>
      </c>
    </row>
    <row r="171" s="2" customFormat="1" ht="16.5" customHeight="1">
      <c r="A171" s="41"/>
      <c r="B171" s="42"/>
      <c r="C171" s="207" t="s">
        <v>494</v>
      </c>
      <c r="D171" s="207" t="s">
        <v>166</v>
      </c>
      <c r="E171" s="208" t="s">
        <v>1716</v>
      </c>
      <c r="F171" s="209" t="s">
        <v>1717</v>
      </c>
      <c r="G171" s="210" t="s">
        <v>345</v>
      </c>
      <c r="H171" s="211">
        <v>15</v>
      </c>
      <c r="I171" s="212"/>
      <c r="J171" s="213">
        <f>ROUND(I171*H171,2)</f>
        <v>0</v>
      </c>
      <c r="K171" s="209" t="s">
        <v>32</v>
      </c>
      <c r="L171" s="47"/>
      <c r="M171" s="214" t="s">
        <v>32</v>
      </c>
      <c r="N171" s="215" t="s">
        <v>47</v>
      </c>
      <c r="O171" s="87"/>
      <c r="P171" s="216">
        <f>O171*H171</f>
        <v>0</v>
      </c>
      <c r="Q171" s="216">
        <v>0</v>
      </c>
      <c r="R171" s="216">
        <f>Q171*H171</f>
        <v>0</v>
      </c>
      <c r="S171" s="216">
        <v>0</v>
      </c>
      <c r="T171" s="217">
        <f>S171*H171</f>
        <v>0</v>
      </c>
      <c r="U171" s="41"/>
      <c r="V171" s="41"/>
      <c r="W171" s="41"/>
      <c r="X171" s="41"/>
      <c r="Y171" s="41"/>
      <c r="Z171" s="41"/>
      <c r="AA171" s="41"/>
      <c r="AB171" s="41"/>
      <c r="AC171" s="41"/>
      <c r="AD171" s="41"/>
      <c r="AE171" s="41"/>
      <c r="AR171" s="218" t="s">
        <v>171</v>
      </c>
      <c r="AT171" s="218" t="s">
        <v>166</v>
      </c>
      <c r="AU171" s="218" t="s">
        <v>84</v>
      </c>
      <c r="AY171" s="19" t="s">
        <v>164</v>
      </c>
      <c r="BE171" s="219">
        <f>IF(N171="základní",J171,0)</f>
        <v>0</v>
      </c>
      <c r="BF171" s="219">
        <f>IF(N171="snížená",J171,0)</f>
        <v>0</v>
      </c>
      <c r="BG171" s="219">
        <f>IF(N171="zákl. přenesená",J171,0)</f>
        <v>0</v>
      </c>
      <c r="BH171" s="219">
        <f>IF(N171="sníž. přenesená",J171,0)</f>
        <v>0</v>
      </c>
      <c r="BI171" s="219">
        <f>IF(N171="nulová",J171,0)</f>
        <v>0</v>
      </c>
      <c r="BJ171" s="19" t="s">
        <v>84</v>
      </c>
      <c r="BK171" s="219">
        <f>ROUND(I171*H171,2)</f>
        <v>0</v>
      </c>
      <c r="BL171" s="19" t="s">
        <v>171</v>
      </c>
      <c r="BM171" s="218" t="s">
        <v>791</v>
      </c>
    </row>
    <row r="172" s="2" customFormat="1">
      <c r="A172" s="41"/>
      <c r="B172" s="42"/>
      <c r="C172" s="43"/>
      <c r="D172" s="227" t="s">
        <v>592</v>
      </c>
      <c r="E172" s="43"/>
      <c r="F172" s="268" t="s">
        <v>1718</v>
      </c>
      <c r="G172" s="43"/>
      <c r="H172" s="43"/>
      <c r="I172" s="222"/>
      <c r="J172" s="43"/>
      <c r="K172" s="43"/>
      <c r="L172" s="47"/>
      <c r="M172" s="223"/>
      <c r="N172" s="224"/>
      <c r="O172" s="87"/>
      <c r="P172" s="87"/>
      <c r="Q172" s="87"/>
      <c r="R172" s="87"/>
      <c r="S172" s="87"/>
      <c r="T172" s="88"/>
      <c r="U172" s="41"/>
      <c r="V172" s="41"/>
      <c r="W172" s="41"/>
      <c r="X172" s="41"/>
      <c r="Y172" s="41"/>
      <c r="Z172" s="41"/>
      <c r="AA172" s="41"/>
      <c r="AB172" s="41"/>
      <c r="AC172" s="41"/>
      <c r="AD172" s="41"/>
      <c r="AE172" s="41"/>
      <c r="AT172" s="19" t="s">
        <v>592</v>
      </c>
      <c r="AU172" s="19" t="s">
        <v>84</v>
      </c>
    </row>
    <row r="173" s="2" customFormat="1" ht="26.4" customHeight="1">
      <c r="A173" s="41"/>
      <c r="B173" s="42"/>
      <c r="C173" s="207" t="s">
        <v>498</v>
      </c>
      <c r="D173" s="207" t="s">
        <v>166</v>
      </c>
      <c r="E173" s="208" t="s">
        <v>1719</v>
      </c>
      <c r="F173" s="209" t="s">
        <v>1720</v>
      </c>
      <c r="G173" s="210" t="s">
        <v>1597</v>
      </c>
      <c r="H173" s="211">
        <v>3</v>
      </c>
      <c r="I173" s="212"/>
      <c r="J173" s="213">
        <f>ROUND(I173*H173,2)</f>
        <v>0</v>
      </c>
      <c r="K173" s="209" t="s">
        <v>32</v>
      </c>
      <c r="L173" s="47"/>
      <c r="M173" s="214" t="s">
        <v>32</v>
      </c>
      <c r="N173" s="215" t="s">
        <v>47</v>
      </c>
      <c r="O173" s="87"/>
      <c r="P173" s="216">
        <f>O173*H173</f>
        <v>0</v>
      </c>
      <c r="Q173" s="216">
        <v>0</v>
      </c>
      <c r="R173" s="216">
        <f>Q173*H173</f>
        <v>0</v>
      </c>
      <c r="S173" s="216">
        <v>0</v>
      </c>
      <c r="T173" s="217">
        <f>S173*H173</f>
        <v>0</v>
      </c>
      <c r="U173" s="41"/>
      <c r="V173" s="41"/>
      <c r="W173" s="41"/>
      <c r="X173" s="41"/>
      <c r="Y173" s="41"/>
      <c r="Z173" s="41"/>
      <c r="AA173" s="41"/>
      <c r="AB173" s="41"/>
      <c r="AC173" s="41"/>
      <c r="AD173" s="41"/>
      <c r="AE173" s="41"/>
      <c r="AR173" s="218" t="s">
        <v>171</v>
      </c>
      <c r="AT173" s="218" t="s">
        <v>166</v>
      </c>
      <c r="AU173" s="218" t="s">
        <v>84</v>
      </c>
      <c r="AY173" s="19" t="s">
        <v>164</v>
      </c>
      <c r="BE173" s="219">
        <f>IF(N173="základní",J173,0)</f>
        <v>0</v>
      </c>
      <c r="BF173" s="219">
        <f>IF(N173="snížená",J173,0)</f>
        <v>0</v>
      </c>
      <c r="BG173" s="219">
        <f>IF(N173="zákl. přenesená",J173,0)</f>
        <v>0</v>
      </c>
      <c r="BH173" s="219">
        <f>IF(N173="sníž. přenesená",J173,0)</f>
        <v>0</v>
      </c>
      <c r="BI173" s="219">
        <f>IF(N173="nulová",J173,0)</f>
        <v>0</v>
      </c>
      <c r="BJ173" s="19" t="s">
        <v>84</v>
      </c>
      <c r="BK173" s="219">
        <f>ROUND(I173*H173,2)</f>
        <v>0</v>
      </c>
      <c r="BL173" s="19" t="s">
        <v>171</v>
      </c>
      <c r="BM173" s="218" t="s">
        <v>802</v>
      </c>
    </row>
    <row r="174" s="2" customFormat="1">
      <c r="A174" s="41"/>
      <c r="B174" s="42"/>
      <c r="C174" s="43"/>
      <c r="D174" s="227" t="s">
        <v>592</v>
      </c>
      <c r="E174" s="43"/>
      <c r="F174" s="268" t="s">
        <v>1721</v>
      </c>
      <c r="G174" s="43"/>
      <c r="H174" s="43"/>
      <c r="I174" s="222"/>
      <c r="J174" s="43"/>
      <c r="K174" s="43"/>
      <c r="L174" s="47"/>
      <c r="M174" s="223"/>
      <c r="N174" s="224"/>
      <c r="O174" s="87"/>
      <c r="P174" s="87"/>
      <c r="Q174" s="87"/>
      <c r="R174" s="87"/>
      <c r="S174" s="87"/>
      <c r="T174" s="88"/>
      <c r="U174" s="41"/>
      <c r="V174" s="41"/>
      <c r="W174" s="41"/>
      <c r="X174" s="41"/>
      <c r="Y174" s="41"/>
      <c r="Z174" s="41"/>
      <c r="AA174" s="41"/>
      <c r="AB174" s="41"/>
      <c r="AC174" s="41"/>
      <c r="AD174" s="41"/>
      <c r="AE174" s="41"/>
      <c r="AT174" s="19" t="s">
        <v>592</v>
      </c>
      <c r="AU174" s="19" t="s">
        <v>84</v>
      </c>
    </row>
    <row r="175" s="2" customFormat="1" ht="26.4" customHeight="1">
      <c r="A175" s="41"/>
      <c r="B175" s="42"/>
      <c r="C175" s="207" t="s">
        <v>507</v>
      </c>
      <c r="D175" s="207" t="s">
        <v>166</v>
      </c>
      <c r="E175" s="208" t="s">
        <v>1722</v>
      </c>
      <c r="F175" s="209" t="s">
        <v>1723</v>
      </c>
      <c r="G175" s="210" t="s">
        <v>1597</v>
      </c>
      <c r="H175" s="211">
        <v>1</v>
      </c>
      <c r="I175" s="212"/>
      <c r="J175" s="213">
        <f>ROUND(I175*H175,2)</f>
        <v>0</v>
      </c>
      <c r="K175" s="209" t="s">
        <v>32</v>
      </c>
      <c r="L175" s="47"/>
      <c r="M175" s="214" t="s">
        <v>32</v>
      </c>
      <c r="N175" s="215" t="s">
        <v>47</v>
      </c>
      <c r="O175" s="87"/>
      <c r="P175" s="216">
        <f>O175*H175</f>
        <v>0</v>
      </c>
      <c r="Q175" s="216">
        <v>0</v>
      </c>
      <c r="R175" s="216">
        <f>Q175*H175</f>
        <v>0</v>
      </c>
      <c r="S175" s="216">
        <v>0</v>
      </c>
      <c r="T175" s="217">
        <f>S175*H175</f>
        <v>0</v>
      </c>
      <c r="U175" s="41"/>
      <c r="V175" s="41"/>
      <c r="W175" s="41"/>
      <c r="X175" s="41"/>
      <c r="Y175" s="41"/>
      <c r="Z175" s="41"/>
      <c r="AA175" s="41"/>
      <c r="AB175" s="41"/>
      <c r="AC175" s="41"/>
      <c r="AD175" s="41"/>
      <c r="AE175" s="41"/>
      <c r="AR175" s="218" t="s">
        <v>171</v>
      </c>
      <c r="AT175" s="218" t="s">
        <v>166</v>
      </c>
      <c r="AU175" s="218" t="s">
        <v>84</v>
      </c>
      <c r="AY175" s="19" t="s">
        <v>164</v>
      </c>
      <c r="BE175" s="219">
        <f>IF(N175="základní",J175,0)</f>
        <v>0</v>
      </c>
      <c r="BF175" s="219">
        <f>IF(N175="snížená",J175,0)</f>
        <v>0</v>
      </c>
      <c r="BG175" s="219">
        <f>IF(N175="zákl. přenesená",J175,0)</f>
        <v>0</v>
      </c>
      <c r="BH175" s="219">
        <f>IF(N175="sníž. přenesená",J175,0)</f>
        <v>0</v>
      </c>
      <c r="BI175" s="219">
        <f>IF(N175="nulová",J175,0)</f>
        <v>0</v>
      </c>
      <c r="BJ175" s="19" t="s">
        <v>84</v>
      </c>
      <c r="BK175" s="219">
        <f>ROUND(I175*H175,2)</f>
        <v>0</v>
      </c>
      <c r="BL175" s="19" t="s">
        <v>171</v>
      </c>
      <c r="BM175" s="218" t="s">
        <v>816</v>
      </c>
    </row>
    <row r="176" s="2" customFormat="1">
      <c r="A176" s="41"/>
      <c r="B176" s="42"/>
      <c r="C176" s="43"/>
      <c r="D176" s="227" t="s">
        <v>592</v>
      </c>
      <c r="E176" s="43"/>
      <c r="F176" s="268" t="s">
        <v>1601</v>
      </c>
      <c r="G176" s="43"/>
      <c r="H176" s="43"/>
      <c r="I176" s="222"/>
      <c r="J176" s="43"/>
      <c r="K176" s="43"/>
      <c r="L176" s="47"/>
      <c r="M176" s="223"/>
      <c r="N176" s="224"/>
      <c r="O176" s="87"/>
      <c r="P176" s="87"/>
      <c r="Q176" s="87"/>
      <c r="R176" s="87"/>
      <c r="S176" s="87"/>
      <c r="T176" s="88"/>
      <c r="U176" s="41"/>
      <c r="V176" s="41"/>
      <c r="W176" s="41"/>
      <c r="X176" s="41"/>
      <c r="Y176" s="41"/>
      <c r="Z176" s="41"/>
      <c r="AA176" s="41"/>
      <c r="AB176" s="41"/>
      <c r="AC176" s="41"/>
      <c r="AD176" s="41"/>
      <c r="AE176" s="41"/>
      <c r="AT176" s="19" t="s">
        <v>592</v>
      </c>
      <c r="AU176" s="19" t="s">
        <v>84</v>
      </c>
    </row>
    <row r="177" s="2" customFormat="1" ht="26.4" customHeight="1">
      <c r="A177" s="41"/>
      <c r="B177" s="42"/>
      <c r="C177" s="207" t="s">
        <v>513</v>
      </c>
      <c r="D177" s="207" t="s">
        <v>166</v>
      </c>
      <c r="E177" s="208" t="s">
        <v>1724</v>
      </c>
      <c r="F177" s="209" t="s">
        <v>1725</v>
      </c>
      <c r="G177" s="210" t="s">
        <v>1597</v>
      </c>
      <c r="H177" s="211">
        <v>3</v>
      </c>
      <c r="I177" s="212"/>
      <c r="J177" s="213">
        <f>ROUND(I177*H177,2)</f>
        <v>0</v>
      </c>
      <c r="K177" s="209" t="s">
        <v>32</v>
      </c>
      <c r="L177" s="47"/>
      <c r="M177" s="214" t="s">
        <v>32</v>
      </c>
      <c r="N177" s="215" t="s">
        <v>47</v>
      </c>
      <c r="O177" s="87"/>
      <c r="P177" s="216">
        <f>O177*H177</f>
        <v>0</v>
      </c>
      <c r="Q177" s="216">
        <v>0</v>
      </c>
      <c r="R177" s="216">
        <f>Q177*H177</f>
        <v>0</v>
      </c>
      <c r="S177" s="216">
        <v>0</v>
      </c>
      <c r="T177" s="217">
        <f>S177*H177</f>
        <v>0</v>
      </c>
      <c r="U177" s="41"/>
      <c r="V177" s="41"/>
      <c r="W177" s="41"/>
      <c r="X177" s="41"/>
      <c r="Y177" s="41"/>
      <c r="Z177" s="41"/>
      <c r="AA177" s="41"/>
      <c r="AB177" s="41"/>
      <c r="AC177" s="41"/>
      <c r="AD177" s="41"/>
      <c r="AE177" s="41"/>
      <c r="AR177" s="218" t="s">
        <v>171</v>
      </c>
      <c r="AT177" s="218" t="s">
        <v>166</v>
      </c>
      <c r="AU177" s="218" t="s">
        <v>84</v>
      </c>
      <c r="AY177" s="19" t="s">
        <v>164</v>
      </c>
      <c r="BE177" s="219">
        <f>IF(N177="základní",J177,0)</f>
        <v>0</v>
      </c>
      <c r="BF177" s="219">
        <f>IF(N177="snížená",J177,0)</f>
        <v>0</v>
      </c>
      <c r="BG177" s="219">
        <f>IF(N177="zákl. přenesená",J177,0)</f>
        <v>0</v>
      </c>
      <c r="BH177" s="219">
        <f>IF(N177="sníž. přenesená",J177,0)</f>
        <v>0</v>
      </c>
      <c r="BI177" s="219">
        <f>IF(N177="nulová",J177,0)</f>
        <v>0</v>
      </c>
      <c r="BJ177" s="19" t="s">
        <v>84</v>
      </c>
      <c r="BK177" s="219">
        <f>ROUND(I177*H177,2)</f>
        <v>0</v>
      </c>
      <c r="BL177" s="19" t="s">
        <v>171</v>
      </c>
      <c r="BM177" s="218" t="s">
        <v>828</v>
      </c>
    </row>
    <row r="178" s="12" customFormat="1" ht="25.92" customHeight="1">
      <c r="A178" s="12"/>
      <c r="B178" s="191"/>
      <c r="C178" s="192"/>
      <c r="D178" s="193" t="s">
        <v>75</v>
      </c>
      <c r="E178" s="194" t="s">
        <v>86</v>
      </c>
      <c r="F178" s="194" t="s">
        <v>1726</v>
      </c>
      <c r="G178" s="192"/>
      <c r="H178" s="192"/>
      <c r="I178" s="195"/>
      <c r="J178" s="196">
        <f>BK178</f>
        <v>0</v>
      </c>
      <c r="K178" s="192"/>
      <c r="L178" s="197"/>
      <c r="M178" s="198"/>
      <c r="N178" s="199"/>
      <c r="O178" s="199"/>
      <c r="P178" s="200">
        <f>SUM(P179:P208)</f>
        <v>0</v>
      </c>
      <c r="Q178" s="199"/>
      <c r="R178" s="200">
        <f>SUM(R179:R208)</f>
        <v>0</v>
      </c>
      <c r="S178" s="199"/>
      <c r="T178" s="201">
        <f>SUM(T179:T208)</f>
        <v>0</v>
      </c>
      <c r="U178" s="12"/>
      <c r="V178" s="12"/>
      <c r="W178" s="12"/>
      <c r="X178" s="12"/>
      <c r="Y178" s="12"/>
      <c r="Z178" s="12"/>
      <c r="AA178" s="12"/>
      <c r="AB178" s="12"/>
      <c r="AC178" s="12"/>
      <c r="AD178" s="12"/>
      <c r="AE178" s="12"/>
      <c r="AR178" s="202" t="s">
        <v>84</v>
      </c>
      <c r="AT178" s="203" t="s">
        <v>75</v>
      </c>
      <c r="AU178" s="203" t="s">
        <v>76</v>
      </c>
      <c r="AY178" s="202" t="s">
        <v>164</v>
      </c>
      <c r="BK178" s="204">
        <f>SUM(BK179:BK208)</f>
        <v>0</v>
      </c>
    </row>
    <row r="179" s="2" customFormat="1" ht="24" customHeight="1">
      <c r="A179" s="41"/>
      <c r="B179" s="42"/>
      <c r="C179" s="207" t="s">
        <v>519</v>
      </c>
      <c r="D179" s="207" t="s">
        <v>166</v>
      </c>
      <c r="E179" s="208" t="s">
        <v>1727</v>
      </c>
      <c r="F179" s="209" t="s">
        <v>1728</v>
      </c>
      <c r="G179" s="210" t="s">
        <v>345</v>
      </c>
      <c r="H179" s="211">
        <v>35</v>
      </c>
      <c r="I179" s="212"/>
      <c r="J179" s="213">
        <f>ROUND(I179*H179,2)</f>
        <v>0</v>
      </c>
      <c r="K179" s="209" t="s">
        <v>32</v>
      </c>
      <c r="L179" s="47"/>
      <c r="M179" s="214" t="s">
        <v>32</v>
      </c>
      <c r="N179" s="215" t="s">
        <v>47</v>
      </c>
      <c r="O179" s="87"/>
      <c r="P179" s="216">
        <f>O179*H179</f>
        <v>0</v>
      </c>
      <c r="Q179" s="216">
        <v>0</v>
      </c>
      <c r="R179" s="216">
        <f>Q179*H179</f>
        <v>0</v>
      </c>
      <c r="S179" s="216">
        <v>0</v>
      </c>
      <c r="T179" s="217">
        <f>S179*H179</f>
        <v>0</v>
      </c>
      <c r="U179" s="41"/>
      <c r="V179" s="41"/>
      <c r="W179" s="41"/>
      <c r="X179" s="41"/>
      <c r="Y179" s="41"/>
      <c r="Z179" s="41"/>
      <c r="AA179" s="41"/>
      <c r="AB179" s="41"/>
      <c r="AC179" s="41"/>
      <c r="AD179" s="41"/>
      <c r="AE179" s="41"/>
      <c r="AR179" s="218" t="s">
        <v>171</v>
      </c>
      <c r="AT179" s="218" t="s">
        <v>166</v>
      </c>
      <c r="AU179" s="218" t="s">
        <v>84</v>
      </c>
      <c r="AY179" s="19" t="s">
        <v>164</v>
      </c>
      <c r="BE179" s="219">
        <f>IF(N179="základní",J179,0)</f>
        <v>0</v>
      </c>
      <c r="BF179" s="219">
        <f>IF(N179="snížená",J179,0)</f>
        <v>0</v>
      </c>
      <c r="BG179" s="219">
        <f>IF(N179="zákl. přenesená",J179,0)</f>
        <v>0</v>
      </c>
      <c r="BH179" s="219">
        <f>IF(N179="sníž. přenesená",J179,0)</f>
        <v>0</v>
      </c>
      <c r="BI179" s="219">
        <f>IF(N179="nulová",J179,0)</f>
        <v>0</v>
      </c>
      <c r="BJ179" s="19" t="s">
        <v>84</v>
      </c>
      <c r="BK179" s="219">
        <f>ROUND(I179*H179,2)</f>
        <v>0</v>
      </c>
      <c r="BL179" s="19" t="s">
        <v>171</v>
      </c>
      <c r="BM179" s="218" t="s">
        <v>839</v>
      </c>
    </row>
    <row r="180" s="2" customFormat="1">
      <c r="A180" s="41"/>
      <c r="B180" s="42"/>
      <c r="C180" s="43"/>
      <c r="D180" s="227" t="s">
        <v>592</v>
      </c>
      <c r="E180" s="43"/>
      <c r="F180" s="268" t="s">
        <v>1729</v>
      </c>
      <c r="G180" s="43"/>
      <c r="H180" s="43"/>
      <c r="I180" s="222"/>
      <c r="J180" s="43"/>
      <c r="K180" s="43"/>
      <c r="L180" s="47"/>
      <c r="M180" s="223"/>
      <c r="N180" s="224"/>
      <c r="O180" s="87"/>
      <c r="P180" s="87"/>
      <c r="Q180" s="87"/>
      <c r="R180" s="87"/>
      <c r="S180" s="87"/>
      <c r="T180" s="88"/>
      <c r="U180" s="41"/>
      <c r="V180" s="41"/>
      <c r="W180" s="41"/>
      <c r="X180" s="41"/>
      <c r="Y180" s="41"/>
      <c r="Z180" s="41"/>
      <c r="AA180" s="41"/>
      <c r="AB180" s="41"/>
      <c r="AC180" s="41"/>
      <c r="AD180" s="41"/>
      <c r="AE180" s="41"/>
      <c r="AT180" s="19" t="s">
        <v>592</v>
      </c>
      <c r="AU180" s="19" t="s">
        <v>84</v>
      </c>
    </row>
    <row r="181" s="2" customFormat="1" ht="16.5" customHeight="1">
      <c r="A181" s="41"/>
      <c r="B181" s="42"/>
      <c r="C181" s="207" t="s">
        <v>523</v>
      </c>
      <c r="D181" s="207" t="s">
        <v>166</v>
      </c>
      <c r="E181" s="208" t="s">
        <v>1730</v>
      </c>
      <c r="F181" s="209" t="s">
        <v>1731</v>
      </c>
      <c r="G181" s="210" t="s">
        <v>345</v>
      </c>
      <c r="H181" s="211">
        <v>55</v>
      </c>
      <c r="I181" s="212"/>
      <c r="J181" s="213">
        <f>ROUND(I181*H181,2)</f>
        <v>0</v>
      </c>
      <c r="K181" s="209" t="s">
        <v>32</v>
      </c>
      <c r="L181" s="47"/>
      <c r="M181" s="214" t="s">
        <v>32</v>
      </c>
      <c r="N181" s="215" t="s">
        <v>47</v>
      </c>
      <c r="O181" s="87"/>
      <c r="P181" s="216">
        <f>O181*H181</f>
        <v>0</v>
      </c>
      <c r="Q181" s="216">
        <v>0</v>
      </c>
      <c r="R181" s="216">
        <f>Q181*H181</f>
        <v>0</v>
      </c>
      <c r="S181" s="216">
        <v>0</v>
      </c>
      <c r="T181" s="217">
        <f>S181*H181</f>
        <v>0</v>
      </c>
      <c r="U181" s="41"/>
      <c r="V181" s="41"/>
      <c r="W181" s="41"/>
      <c r="X181" s="41"/>
      <c r="Y181" s="41"/>
      <c r="Z181" s="41"/>
      <c r="AA181" s="41"/>
      <c r="AB181" s="41"/>
      <c r="AC181" s="41"/>
      <c r="AD181" s="41"/>
      <c r="AE181" s="41"/>
      <c r="AR181" s="218" t="s">
        <v>171</v>
      </c>
      <c r="AT181" s="218" t="s">
        <v>166</v>
      </c>
      <c r="AU181" s="218" t="s">
        <v>84</v>
      </c>
      <c r="AY181" s="19" t="s">
        <v>164</v>
      </c>
      <c r="BE181" s="219">
        <f>IF(N181="základní",J181,0)</f>
        <v>0</v>
      </c>
      <c r="BF181" s="219">
        <f>IF(N181="snížená",J181,0)</f>
        <v>0</v>
      </c>
      <c r="BG181" s="219">
        <f>IF(N181="zákl. přenesená",J181,0)</f>
        <v>0</v>
      </c>
      <c r="BH181" s="219">
        <f>IF(N181="sníž. přenesená",J181,0)</f>
        <v>0</v>
      </c>
      <c r="BI181" s="219">
        <f>IF(N181="nulová",J181,0)</f>
        <v>0</v>
      </c>
      <c r="BJ181" s="19" t="s">
        <v>84</v>
      </c>
      <c r="BK181" s="219">
        <f>ROUND(I181*H181,2)</f>
        <v>0</v>
      </c>
      <c r="BL181" s="19" t="s">
        <v>171</v>
      </c>
      <c r="BM181" s="218" t="s">
        <v>847</v>
      </c>
    </row>
    <row r="182" s="2" customFormat="1">
      <c r="A182" s="41"/>
      <c r="B182" s="42"/>
      <c r="C182" s="43"/>
      <c r="D182" s="227" t="s">
        <v>592</v>
      </c>
      <c r="E182" s="43"/>
      <c r="F182" s="268" t="s">
        <v>1732</v>
      </c>
      <c r="G182" s="43"/>
      <c r="H182" s="43"/>
      <c r="I182" s="222"/>
      <c r="J182" s="43"/>
      <c r="K182" s="43"/>
      <c r="L182" s="47"/>
      <c r="M182" s="223"/>
      <c r="N182" s="224"/>
      <c r="O182" s="87"/>
      <c r="P182" s="87"/>
      <c r="Q182" s="87"/>
      <c r="R182" s="87"/>
      <c r="S182" s="87"/>
      <c r="T182" s="88"/>
      <c r="U182" s="41"/>
      <c r="V182" s="41"/>
      <c r="W182" s="41"/>
      <c r="X182" s="41"/>
      <c r="Y182" s="41"/>
      <c r="Z182" s="41"/>
      <c r="AA182" s="41"/>
      <c r="AB182" s="41"/>
      <c r="AC182" s="41"/>
      <c r="AD182" s="41"/>
      <c r="AE182" s="41"/>
      <c r="AT182" s="19" t="s">
        <v>592</v>
      </c>
      <c r="AU182" s="19" t="s">
        <v>84</v>
      </c>
    </row>
    <row r="183" s="2" customFormat="1" ht="36" customHeight="1">
      <c r="A183" s="41"/>
      <c r="B183" s="42"/>
      <c r="C183" s="207" t="s">
        <v>529</v>
      </c>
      <c r="D183" s="207" t="s">
        <v>166</v>
      </c>
      <c r="E183" s="208" t="s">
        <v>1733</v>
      </c>
      <c r="F183" s="209" t="s">
        <v>1734</v>
      </c>
      <c r="G183" s="210" t="s">
        <v>345</v>
      </c>
      <c r="H183" s="211">
        <v>12</v>
      </c>
      <c r="I183" s="212"/>
      <c r="J183" s="213">
        <f>ROUND(I183*H183,2)</f>
        <v>0</v>
      </c>
      <c r="K183" s="209" t="s">
        <v>32</v>
      </c>
      <c r="L183" s="47"/>
      <c r="M183" s="214" t="s">
        <v>32</v>
      </c>
      <c r="N183" s="215" t="s">
        <v>47</v>
      </c>
      <c r="O183" s="87"/>
      <c r="P183" s="216">
        <f>O183*H183</f>
        <v>0</v>
      </c>
      <c r="Q183" s="216">
        <v>0</v>
      </c>
      <c r="R183" s="216">
        <f>Q183*H183</f>
        <v>0</v>
      </c>
      <c r="S183" s="216">
        <v>0</v>
      </c>
      <c r="T183" s="217">
        <f>S183*H183</f>
        <v>0</v>
      </c>
      <c r="U183" s="41"/>
      <c r="V183" s="41"/>
      <c r="W183" s="41"/>
      <c r="X183" s="41"/>
      <c r="Y183" s="41"/>
      <c r="Z183" s="41"/>
      <c r="AA183" s="41"/>
      <c r="AB183" s="41"/>
      <c r="AC183" s="41"/>
      <c r="AD183" s="41"/>
      <c r="AE183" s="41"/>
      <c r="AR183" s="218" t="s">
        <v>171</v>
      </c>
      <c r="AT183" s="218" t="s">
        <v>166</v>
      </c>
      <c r="AU183" s="218" t="s">
        <v>84</v>
      </c>
      <c r="AY183" s="19" t="s">
        <v>164</v>
      </c>
      <c r="BE183" s="219">
        <f>IF(N183="základní",J183,0)</f>
        <v>0</v>
      </c>
      <c r="BF183" s="219">
        <f>IF(N183="snížená",J183,0)</f>
        <v>0</v>
      </c>
      <c r="BG183" s="219">
        <f>IF(N183="zákl. přenesená",J183,0)</f>
        <v>0</v>
      </c>
      <c r="BH183" s="219">
        <f>IF(N183="sníž. přenesená",J183,0)</f>
        <v>0</v>
      </c>
      <c r="BI183" s="219">
        <f>IF(N183="nulová",J183,0)</f>
        <v>0</v>
      </c>
      <c r="BJ183" s="19" t="s">
        <v>84</v>
      </c>
      <c r="BK183" s="219">
        <f>ROUND(I183*H183,2)</f>
        <v>0</v>
      </c>
      <c r="BL183" s="19" t="s">
        <v>171</v>
      </c>
      <c r="BM183" s="218" t="s">
        <v>859</v>
      </c>
    </row>
    <row r="184" s="2" customFormat="1">
      <c r="A184" s="41"/>
      <c r="B184" s="42"/>
      <c r="C184" s="43"/>
      <c r="D184" s="227" t="s">
        <v>592</v>
      </c>
      <c r="E184" s="43"/>
      <c r="F184" s="268" t="s">
        <v>1735</v>
      </c>
      <c r="G184" s="43"/>
      <c r="H184" s="43"/>
      <c r="I184" s="222"/>
      <c r="J184" s="43"/>
      <c r="K184" s="43"/>
      <c r="L184" s="47"/>
      <c r="M184" s="223"/>
      <c r="N184" s="224"/>
      <c r="O184" s="87"/>
      <c r="P184" s="87"/>
      <c r="Q184" s="87"/>
      <c r="R184" s="87"/>
      <c r="S184" s="87"/>
      <c r="T184" s="88"/>
      <c r="U184" s="41"/>
      <c r="V184" s="41"/>
      <c r="W184" s="41"/>
      <c r="X184" s="41"/>
      <c r="Y184" s="41"/>
      <c r="Z184" s="41"/>
      <c r="AA184" s="41"/>
      <c r="AB184" s="41"/>
      <c r="AC184" s="41"/>
      <c r="AD184" s="41"/>
      <c r="AE184" s="41"/>
      <c r="AT184" s="19" t="s">
        <v>592</v>
      </c>
      <c r="AU184" s="19" t="s">
        <v>84</v>
      </c>
    </row>
    <row r="185" s="2" customFormat="1" ht="16.5" customHeight="1">
      <c r="A185" s="41"/>
      <c r="B185" s="42"/>
      <c r="C185" s="207" t="s">
        <v>546</v>
      </c>
      <c r="D185" s="207" t="s">
        <v>166</v>
      </c>
      <c r="E185" s="208" t="s">
        <v>1736</v>
      </c>
      <c r="F185" s="209" t="s">
        <v>1737</v>
      </c>
      <c r="G185" s="210" t="s">
        <v>345</v>
      </c>
      <c r="H185" s="211">
        <v>110</v>
      </c>
      <c r="I185" s="212"/>
      <c r="J185" s="213">
        <f>ROUND(I185*H185,2)</f>
        <v>0</v>
      </c>
      <c r="K185" s="209" t="s">
        <v>32</v>
      </c>
      <c r="L185" s="47"/>
      <c r="M185" s="214" t="s">
        <v>32</v>
      </c>
      <c r="N185" s="215" t="s">
        <v>47</v>
      </c>
      <c r="O185" s="87"/>
      <c r="P185" s="216">
        <f>O185*H185</f>
        <v>0</v>
      </c>
      <c r="Q185" s="216">
        <v>0</v>
      </c>
      <c r="R185" s="216">
        <f>Q185*H185</f>
        <v>0</v>
      </c>
      <c r="S185" s="216">
        <v>0</v>
      </c>
      <c r="T185" s="217">
        <f>S185*H185</f>
        <v>0</v>
      </c>
      <c r="U185" s="41"/>
      <c r="V185" s="41"/>
      <c r="W185" s="41"/>
      <c r="X185" s="41"/>
      <c r="Y185" s="41"/>
      <c r="Z185" s="41"/>
      <c r="AA185" s="41"/>
      <c r="AB185" s="41"/>
      <c r="AC185" s="41"/>
      <c r="AD185" s="41"/>
      <c r="AE185" s="41"/>
      <c r="AR185" s="218" t="s">
        <v>171</v>
      </c>
      <c r="AT185" s="218" t="s">
        <v>166</v>
      </c>
      <c r="AU185" s="218" t="s">
        <v>84</v>
      </c>
      <c r="AY185" s="19" t="s">
        <v>164</v>
      </c>
      <c r="BE185" s="219">
        <f>IF(N185="základní",J185,0)</f>
        <v>0</v>
      </c>
      <c r="BF185" s="219">
        <f>IF(N185="snížená",J185,0)</f>
        <v>0</v>
      </c>
      <c r="BG185" s="219">
        <f>IF(N185="zákl. přenesená",J185,0)</f>
        <v>0</v>
      </c>
      <c r="BH185" s="219">
        <f>IF(N185="sníž. přenesená",J185,0)</f>
        <v>0</v>
      </c>
      <c r="BI185" s="219">
        <f>IF(N185="nulová",J185,0)</f>
        <v>0</v>
      </c>
      <c r="BJ185" s="19" t="s">
        <v>84</v>
      </c>
      <c r="BK185" s="219">
        <f>ROUND(I185*H185,2)</f>
        <v>0</v>
      </c>
      <c r="BL185" s="19" t="s">
        <v>171</v>
      </c>
      <c r="BM185" s="218" t="s">
        <v>871</v>
      </c>
    </row>
    <row r="186" s="2" customFormat="1">
      <c r="A186" s="41"/>
      <c r="B186" s="42"/>
      <c r="C186" s="43"/>
      <c r="D186" s="227" t="s">
        <v>592</v>
      </c>
      <c r="E186" s="43"/>
      <c r="F186" s="268" t="s">
        <v>1738</v>
      </c>
      <c r="G186" s="43"/>
      <c r="H186" s="43"/>
      <c r="I186" s="222"/>
      <c r="J186" s="43"/>
      <c r="K186" s="43"/>
      <c r="L186" s="47"/>
      <c r="M186" s="223"/>
      <c r="N186" s="224"/>
      <c r="O186" s="87"/>
      <c r="P186" s="87"/>
      <c r="Q186" s="87"/>
      <c r="R186" s="87"/>
      <c r="S186" s="87"/>
      <c r="T186" s="88"/>
      <c r="U186" s="41"/>
      <c r="V186" s="41"/>
      <c r="W186" s="41"/>
      <c r="X186" s="41"/>
      <c r="Y186" s="41"/>
      <c r="Z186" s="41"/>
      <c r="AA186" s="41"/>
      <c r="AB186" s="41"/>
      <c r="AC186" s="41"/>
      <c r="AD186" s="41"/>
      <c r="AE186" s="41"/>
      <c r="AT186" s="19" t="s">
        <v>592</v>
      </c>
      <c r="AU186" s="19" t="s">
        <v>84</v>
      </c>
    </row>
    <row r="187" s="2" customFormat="1" ht="16.5" customHeight="1">
      <c r="A187" s="41"/>
      <c r="B187" s="42"/>
      <c r="C187" s="207" t="s">
        <v>551</v>
      </c>
      <c r="D187" s="207" t="s">
        <v>166</v>
      </c>
      <c r="E187" s="208" t="s">
        <v>1739</v>
      </c>
      <c r="F187" s="209" t="s">
        <v>1740</v>
      </c>
      <c r="G187" s="210" t="s">
        <v>345</v>
      </c>
      <c r="H187" s="211">
        <v>325</v>
      </c>
      <c r="I187" s="212"/>
      <c r="J187" s="213">
        <f>ROUND(I187*H187,2)</f>
        <v>0</v>
      </c>
      <c r="K187" s="209" t="s">
        <v>32</v>
      </c>
      <c r="L187" s="47"/>
      <c r="M187" s="214" t="s">
        <v>32</v>
      </c>
      <c r="N187" s="215" t="s">
        <v>47</v>
      </c>
      <c r="O187" s="87"/>
      <c r="P187" s="216">
        <f>O187*H187</f>
        <v>0</v>
      </c>
      <c r="Q187" s="216">
        <v>0</v>
      </c>
      <c r="R187" s="216">
        <f>Q187*H187</f>
        <v>0</v>
      </c>
      <c r="S187" s="216">
        <v>0</v>
      </c>
      <c r="T187" s="217">
        <f>S187*H187</f>
        <v>0</v>
      </c>
      <c r="U187" s="41"/>
      <c r="V187" s="41"/>
      <c r="W187" s="41"/>
      <c r="X187" s="41"/>
      <c r="Y187" s="41"/>
      <c r="Z187" s="41"/>
      <c r="AA187" s="41"/>
      <c r="AB187" s="41"/>
      <c r="AC187" s="41"/>
      <c r="AD187" s="41"/>
      <c r="AE187" s="41"/>
      <c r="AR187" s="218" t="s">
        <v>171</v>
      </c>
      <c r="AT187" s="218" t="s">
        <v>166</v>
      </c>
      <c r="AU187" s="218" t="s">
        <v>84</v>
      </c>
      <c r="AY187" s="19" t="s">
        <v>164</v>
      </c>
      <c r="BE187" s="219">
        <f>IF(N187="základní",J187,0)</f>
        <v>0</v>
      </c>
      <c r="BF187" s="219">
        <f>IF(N187="snížená",J187,0)</f>
        <v>0</v>
      </c>
      <c r="BG187" s="219">
        <f>IF(N187="zákl. přenesená",J187,0)</f>
        <v>0</v>
      </c>
      <c r="BH187" s="219">
        <f>IF(N187="sníž. přenesená",J187,0)</f>
        <v>0</v>
      </c>
      <c r="BI187" s="219">
        <f>IF(N187="nulová",J187,0)</f>
        <v>0</v>
      </c>
      <c r="BJ187" s="19" t="s">
        <v>84</v>
      </c>
      <c r="BK187" s="219">
        <f>ROUND(I187*H187,2)</f>
        <v>0</v>
      </c>
      <c r="BL187" s="19" t="s">
        <v>171</v>
      </c>
      <c r="BM187" s="218" t="s">
        <v>882</v>
      </c>
    </row>
    <row r="188" s="2" customFormat="1">
      <c r="A188" s="41"/>
      <c r="B188" s="42"/>
      <c r="C188" s="43"/>
      <c r="D188" s="227" t="s">
        <v>592</v>
      </c>
      <c r="E188" s="43"/>
      <c r="F188" s="268" t="s">
        <v>1738</v>
      </c>
      <c r="G188" s="43"/>
      <c r="H188" s="43"/>
      <c r="I188" s="222"/>
      <c r="J188" s="43"/>
      <c r="K188" s="43"/>
      <c r="L188" s="47"/>
      <c r="M188" s="223"/>
      <c r="N188" s="224"/>
      <c r="O188" s="87"/>
      <c r="P188" s="87"/>
      <c r="Q188" s="87"/>
      <c r="R188" s="87"/>
      <c r="S188" s="87"/>
      <c r="T188" s="88"/>
      <c r="U188" s="41"/>
      <c r="V188" s="41"/>
      <c r="W188" s="41"/>
      <c r="X188" s="41"/>
      <c r="Y188" s="41"/>
      <c r="Z188" s="41"/>
      <c r="AA188" s="41"/>
      <c r="AB188" s="41"/>
      <c r="AC188" s="41"/>
      <c r="AD188" s="41"/>
      <c r="AE188" s="41"/>
      <c r="AT188" s="19" t="s">
        <v>592</v>
      </c>
      <c r="AU188" s="19" t="s">
        <v>84</v>
      </c>
    </row>
    <row r="189" s="2" customFormat="1" ht="16.5" customHeight="1">
      <c r="A189" s="41"/>
      <c r="B189" s="42"/>
      <c r="C189" s="207" t="s">
        <v>556</v>
      </c>
      <c r="D189" s="207" t="s">
        <v>166</v>
      </c>
      <c r="E189" s="208" t="s">
        <v>1741</v>
      </c>
      <c r="F189" s="209" t="s">
        <v>1742</v>
      </c>
      <c r="G189" s="210" t="s">
        <v>345</v>
      </c>
      <c r="H189" s="211">
        <v>43</v>
      </c>
      <c r="I189" s="212"/>
      <c r="J189" s="213">
        <f>ROUND(I189*H189,2)</f>
        <v>0</v>
      </c>
      <c r="K189" s="209" t="s">
        <v>32</v>
      </c>
      <c r="L189" s="47"/>
      <c r="M189" s="214" t="s">
        <v>32</v>
      </c>
      <c r="N189" s="215" t="s">
        <v>47</v>
      </c>
      <c r="O189" s="87"/>
      <c r="P189" s="216">
        <f>O189*H189</f>
        <v>0</v>
      </c>
      <c r="Q189" s="216">
        <v>0</v>
      </c>
      <c r="R189" s="216">
        <f>Q189*H189</f>
        <v>0</v>
      </c>
      <c r="S189" s="216">
        <v>0</v>
      </c>
      <c r="T189" s="217">
        <f>S189*H189</f>
        <v>0</v>
      </c>
      <c r="U189" s="41"/>
      <c r="V189" s="41"/>
      <c r="W189" s="41"/>
      <c r="X189" s="41"/>
      <c r="Y189" s="41"/>
      <c r="Z189" s="41"/>
      <c r="AA189" s="41"/>
      <c r="AB189" s="41"/>
      <c r="AC189" s="41"/>
      <c r="AD189" s="41"/>
      <c r="AE189" s="41"/>
      <c r="AR189" s="218" t="s">
        <v>171</v>
      </c>
      <c r="AT189" s="218" t="s">
        <v>166</v>
      </c>
      <c r="AU189" s="218" t="s">
        <v>84</v>
      </c>
      <c r="AY189" s="19" t="s">
        <v>164</v>
      </c>
      <c r="BE189" s="219">
        <f>IF(N189="základní",J189,0)</f>
        <v>0</v>
      </c>
      <c r="BF189" s="219">
        <f>IF(N189="snížená",J189,0)</f>
        <v>0</v>
      </c>
      <c r="BG189" s="219">
        <f>IF(N189="zákl. přenesená",J189,0)</f>
        <v>0</v>
      </c>
      <c r="BH189" s="219">
        <f>IF(N189="sníž. přenesená",J189,0)</f>
        <v>0</v>
      </c>
      <c r="BI189" s="219">
        <f>IF(N189="nulová",J189,0)</f>
        <v>0</v>
      </c>
      <c r="BJ189" s="19" t="s">
        <v>84</v>
      </c>
      <c r="BK189" s="219">
        <f>ROUND(I189*H189,2)</f>
        <v>0</v>
      </c>
      <c r="BL189" s="19" t="s">
        <v>171</v>
      </c>
      <c r="BM189" s="218" t="s">
        <v>890</v>
      </c>
    </row>
    <row r="190" s="2" customFormat="1">
      <c r="A190" s="41"/>
      <c r="B190" s="42"/>
      <c r="C190" s="43"/>
      <c r="D190" s="227" t="s">
        <v>592</v>
      </c>
      <c r="E190" s="43"/>
      <c r="F190" s="268" t="s">
        <v>1738</v>
      </c>
      <c r="G190" s="43"/>
      <c r="H190" s="43"/>
      <c r="I190" s="222"/>
      <c r="J190" s="43"/>
      <c r="K190" s="43"/>
      <c r="L190" s="47"/>
      <c r="M190" s="223"/>
      <c r="N190" s="224"/>
      <c r="O190" s="87"/>
      <c r="P190" s="87"/>
      <c r="Q190" s="87"/>
      <c r="R190" s="87"/>
      <c r="S190" s="87"/>
      <c r="T190" s="88"/>
      <c r="U190" s="41"/>
      <c r="V190" s="41"/>
      <c r="W190" s="41"/>
      <c r="X190" s="41"/>
      <c r="Y190" s="41"/>
      <c r="Z190" s="41"/>
      <c r="AA190" s="41"/>
      <c r="AB190" s="41"/>
      <c r="AC190" s="41"/>
      <c r="AD190" s="41"/>
      <c r="AE190" s="41"/>
      <c r="AT190" s="19" t="s">
        <v>592</v>
      </c>
      <c r="AU190" s="19" t="s">
        <v>84</v>
      </c>
    </row>
    <row r="191" s="2" customFormat="1" ht="16.5" customHeight="1">
      <c r="A191" s="41"/>
      <c r="B191" s="42"/>
      <c r="C191" s="207" t="s">
        <v>561</v>
      </c>
      <c r="D191" s="207" t="s">
        <v>166</v>
      </c>
      <c r="E191" s="208" t="s">
        <v>1743</v>
      </c>
      <c r="F191" s="209" t="s">
        <v>1744</v>
      </c>
      <c r="G191" s="210" t="s">
        <v>345</v>
      </c>
      <c r="H191" s="211">
        <v>229</v>
      </c>
      <c r="I191" s="212"/>
      <c r="J191" s="213">
        <f>ROUND(I191*H191,2)</f>
        <v>0</v>
      </c>
      <c r="K191" s="209" t="s">
        <v>32</v>
      </c>
      <c r="L191" s="47"/>
      <c r="M191" s="214" t="s">
        <v>32</v>
      </c>
      <c r="N191" s="215" t="s">
        <v>47</v>
      </c>
      <c r="O191" s="87"/>
      <c r="P191" s="216">
        <f>O191*H191</f>
        <v>0</v>
      </c>
      <c r="Q191" s="216">
        <v>0</v>
      </c>
      <c r="R191" s="216">
        <f>Q191*H191</f>
        <v>0</v>
      </c>
      <c r="S191" s="216">
        <v>0</v>
      </c>
      <c r="T191" s="217">
        <f>S191*H191</f>
        <v>0</v>
      </c>
      <c r="U191" s="41"/>
      <c r="V191" s="41"/>
      <c r="W191" s="41"/>
      <c r="X191" s="41"/>
      <c r="Y191" s="41"/>
      <c r="Z191" s="41"/>
      <c r="AA191" s="41"/>
      <c r="AB191" s="41"/>
      <c r="AC191" s="41"/>
      <c r="AD191" s="41"/>
      <c r="AE191" s="41"/>
      <c r="AR191" s="218" t="s">
        <v>171</v>
      </c>
      <c r="AT191" s="218" t="s">
        <v>166</v>
      </c>
      <c r="AU191" s="218" t="s">
        <v>84</v>
      </c>
      <c r="AY191" s="19" t="s">
        <v>164</v>
      </c>
      <c r="BE191" s="219">
        <f>IF(N191="základní",J191,0)</f>
        <v>0</v>
      </c>
      <c r="BF191" s="219">
        <f>IF(N191="snížená",J191,0)</f>
        <v>0</v>
      </c>
      <c r="BG191" s="219">
        <f>IF(N191="zákl. přenesená",J191,0)</f>
        <v>0</v>
      </c>
      <c r="BH191" s="219">
        <f>IF(N191="sníž. přenesená",J191,0)</f>
        <v>0</v>
      </c>
      <c r="BI191" s="219">
        <f>IF(N191="nulová",J191,0)</f>
        <v>0</v>
      </c>
      <c r="BJ191" s="19" t="s">
        <v>84</v>
      </c>
      <c r="BK191" s="219">
        <f>ROUND(I191*H191,2)</f>
        <v>0</v>
      </c>
      <c r="BL191" s="19" t="s">
        <v>171</v>
      </c>
      <c r="BM191" s="218" t="s">
        <v>902</v>
      </c>
    </row>
    <row r="192" s="2" customFormat="1">
      <c r="A192" s="41"/>
      <c r="B192" s="42"/>
      <c r="C192" s="43"/>
      <c r="D192" s="227" t="s">
        <v>592</v>
      </c>
      <c r="E192" s="43"/>
      <c r="F192" s="268" t="s">
        <v>1745</v>
      </c>
      <c r="G192" s="43"/>
      <c r="H192" s="43"/>
      <c r="I192" s="222"/>
      <c r="J192" s="43"/>
      <c r="K192" s="43"/>
      <c r="L192" s="47"/>
      <c r="M192" s="223"/>
      <c r="N192" s="224"/>
      <c r="O192" s="87"/>
      <c r="P192" s="87"/>
      <c r="Q192" s="87"/>
      <c r="R192" s="87"/>
      <c r="S192" s="87"/>
      <c r="T192" s="88"/>
      <c r="U192" s="41"/>
      <c r="V192" s="41"/>
      <c r="W192" s="41"/>
      <c r="X192" s="41"/>
      <c r="Y192" s="41"/>
      <c r="Z192" s="41"/>
      <c r="AA192" s="41"/>
      <c r="AB192" s="41"/>
      <c r="AC192" s="41"/>
      <c r="AD192" s="41"/>
      <c r="AE192" s="41"/>
      <c r="AT192" s="19" t="s">
        <v>592</v>
      </c>
      <c r="AU192" s="19" t="s">
        <v>84</v>
      </c>
    </row>
    <row r="193" s="2" customFormat="1" ht="16.5" customHeight="1">
      <c r="A193" s="41"/>
      <c r="B193" s="42"/>
      <c r="C193" s="207" t="s">
        <v>565</v>
      </c>
      <c r="D193" s="207" t="s">
        <v>166</v>
      </c>
      <c r="E193" s="208" t="s">
        <v>1746</v>
      </c>
      <c r="F193" s="209" t="s">
        <v>1747</v>
      </c>
      <c r="G193" s="210" t="s">
        <v>345</v>
      </c>
      <c r="H193" s="211">
        <v>62</v>
      </c>
      <c r="I193" s="212"/>
      <c r="J193" s="213">
        <f>ROUND(I193*H193,2)</f>
        <v>0</v>
      </c>
      <c r="K193" s="209" t="s">
        <v>32</v>
      </c>
      <c r="L193" s="47"/>
      <c r="M193" s="214" t="s">
        <v>32</v>
      </c>
      <c r="N193" s="215" t="s">
        <v>47</v>
      </c>
      <c r="O193" s="87"/>
      <c r="P193" s="216">
        <f>O193*H193</f>
        <v>0</v>
      </c>
      <c r="Q193" s="216">
        <v>0</v>
      </c>
      <c r="R193" s="216">
        <f>Q193*H193</f>
        <v>0</v>
      </c>
      <c r="S193" s="216">
        <v>0</v>
      </c>
      <c r="T193" s="217">
        <f>S193*H193</f>
        <v>0</v>
      </c>
      <c r="U193" s="41"/>
      <c r="V193" s="41"/>
      <c r="W193" s="41"/>
      <c r="X193" s="41"/>
      <c r="Y193" s="41"/>
      <c r="Z193" s="41"/>
      <c r="AA193" s="41"/>
      <c r="AB193" s="41"/>
      <c r="AC193" s="41"/>
      <c r="AD193" s="41"/>
      <c r="AE193" s="41"/>
      <c r="AR193" s="218" t="s">
        <v>171</v>
      </c>
      <c r="AT193" s="218" t="s">
        <v>166</v>
      </c>
      <c r="AU193" s="218" t="s">
        <v>84</v>
      </c>
      <c r="AY193" s="19" t="s">
        <v>164</v>
      </c>
      <c r="BE193" s="219">
        <f>IF(N193="základní",J193,0)</f>
        <v>0</v>
      </c>
      <c r="BF193" s="219">
        <f>IF(N193="snížená",J193,0)</f>
        <v>0</v>
      </c>
      <c r="BG193" s="219">
        <f>IF(N193="zákl. přenesená",J193,0)</f>
        <v>0</v>
      </c>
      <c r="BH193" s="219">
        <f>IF(N193="sníž. přenesená",J193,0)</f>
        <v>0</v>
      </c>
      <c r="BI193" s="219">
        <f>IF(N193="nulová",J193,0)</f>
        <v>0</v>
      </c>
      <c r="BJ193" s="19" t="s">
        <v>84</v>
      </c>
      <c r="BK193" s="219">
        <f>ROUND(I193*H193,2)</f>
        <v>0</v>
      </c>
      <c r="BL193" s="19" t="s">
        <v>171</v>
      </c>
      <c r="BM193" s="218" t="s">
        <v>914</v>
      </c>
    </row>
    <row r="194" s="2" customFormat="1">
      <c r="A194" s="41"/>
      <c r="B194" s="42"/>
      <c r="C194" s="43"/>
      <c r="D194" s="227" t="s">
        <v>592</v>
      </c>
      <c r="E194" s="43"/>
      <c r="F194" s="268" t="s">
        <v>1745</v>
      </c>
      <c r="G194" s="43"/>
      <c r="H194" s="43"/>
      <c r="I194" s="222"/>
      <c r="J194" s="43"/>
      <c r="K194" s="43"/>
      <c r="L194" s="47"/>
      <c r="M194" s="223"/>
      <c r="N194" s="224"/>
      <c r="O194" s="87"/>
      <c r="P194" s="87"/>
      <c r="Q194" s="87"/>
      <c r="R194" s="87"/>
      <c r="S194" s="87"/>
      <c r="T194" s="88"/>
      <c r="U194" s="41"/>
      <c r="V194" s="41"/>
      <c r="W194" s="41"/>
      <c r="X194" s="41"/>
      <c r="Y194" s="41"/>
      <c r="Z194" s="41"/>
      <c r="AA194" s="41"/>
      <c r="AB194" s="41"/>
      <c r="AC194" s="41"/>
      <c r="AD194" s="41"/>
      <c r="AE194" s="41"/>
      <c r="AT194" s="19" t="s">
        <v>592</v>
      </c>
      <c r="AU194" s="19" t="s">
        <v>84</v>
      </c>
    </row>
    <row r="195" s="2" customFormat="1" ht="16.5" customHeight="1">
      <c r="A195" s="41"/>
      <c r="B195" s="42"/>
      <c r="C195" s="207" t="s">
        <v>570</v>
      </c>
      <c r="D195" s="207" t="s">
        <v>166</v>
      </c>
      <c r="E195" s="208" t="s">
        <v>1748</v>
      </c>
      <c r="F195" s="209" t="s">
        <v>1749</v>
      </c>
      <c r="G195" s="210" t="s">
        <v>345</v>
      </c>
      <c r="H195" s="211">
        <v>62</v>
      </c>
      <c r="I195" s="212"/>
      <c r="J195" s="213">
        <f>ROUND(I195*H195,2)</f>
        <v>0</v>
      </c>
      <c r="K195" s="209" t="s">
        <v>32</v>
      </c>
      <c r="L195" s="47"/>
      <c r="M195" s="214" t="s">
        <v>32</v>
      </c>
      <c r="N195" s="215" t="s">
        <v>47</v>
      </c>
      <c r="O195" s="87"/>
      <c r="P195" s="216">
        <f>O195*H195</f>
        <v>0</v>
      </c>
      <c r="Q195" s="216">
        <v>0</v>
      </c>
      <c r="R195" s="216">
        <f>Q195*H195</f>
        <v>0</v>
      </c>
      <c r="S195" s="216">
        <v>0</v>
      </c>
      <c r="T195" s="217">
        <f>S195*H195</f>
        <v>0</v>
      </c>
      <c r="U195" s="41"/>
      <c r="V195" s="41"/>
      <c r="W195" s="41"/>
      <c r="X195" s="41"/>
      <c r="Y195" s="41"/>
      <c r="Z195" s="41"/>
      <c r="AA195" s="41"/>
      <c r="AB195" s="41"/>
      <c r="AC195" s="41"/>
      <c r="AD195" s="41"/>
      <c r="AE195" s="41"/>
      <c r="AR195" s="218" t="s">
        <v>171</v>
      </c>
      <c r="AT195" s="218" t="s">
        <v>166</v>
      </c>
      <c r="AU195" s="218" t="s">
        <v>84</v>
      </c>
      <c r="AY195" s="19" t="s">
        <v>164</v>
      </c>
      <c r="BE195" s="219">
        <f>IF(N195="základní",J195,0)</f>
        <v>0</v>
      </c>
      <c r="BF195" s="219">
        <f>IF(N195="snížená",J195,0)</f>
        <v>0</v>
      </c>
      <c r="BG195" s="219">
        <f>IF(N195="zákl. přenesená",J195,0)</f>
        <v>0</v>
      </c>
      <c r="BH195" s="219">
        <f>IF(N195="sníž. přenesená",J195,0)</f>
        <v>0</v>
      </c>
      <c r="BI195" s="219">
        <f>IF(N195="nulová",J195,0)</f>
        <v>0</v>
      </c>
      <c r="BJ195" s="19" t="s">
        <v>84</v>
      </c>
      <c r="BK195" s="219">
        <f>ROUND(I195*H195,2)</f>
        <v>0</v>
      </c>
      <c r="BL195" s="19" t="s">
        <v>171</v>
      </c>
      <c r="BM195" s="218" t="s">
        <v>927</v>
      </c>
    </row>
    <row r="196" s="2" customFormat="1">
      <c r="A196" s="41"/>
      <c r="B196" s="42"/>
      <c r="C196" s="43"/>
      <c r="D196" s="227" t="s">
        <v>592</v>
      </c>
      <c r="E196" s="43"/>
      <c r="F196" s="268" t="s">
        <v>1745</v>
      </c>
      <c r="G196" s="43"/>
      <c r="H196" s="43"/>
      <c r="I196" s="222"/>
      <c r="J196" s="43"/>
      <c r="K196" s="43"/>
      <c r="L196" s="47"/>
      <c r="M196" s="223"/>
      <c r="N196" s="224"/>
      <c r="O196" s="87"/>
      <c r="P196" s="87"/>
      <c r="Q196" s="87"/>
      <c r="R196" s="87"/>
      <c r="S196" s="87"/>
      <c r="T196" s="88"/>
      <c r="U196" s="41"/>
      <c r="V196" s="41"/>
      <c r="W196" s="41"/>
      <c r="X196" s="41"/>
      <c r="Y196" s="41"/>
      <c r="Z196" s="41"/>
      <c r="AA196" s="41"/>
      <c r="AB196" s="41"/>
      <c r="AC196" s="41"/>
      <c r="AD196" s="41"/>
      <c r="AE196" s="41"/>
      <c r="AT196" s="19" t="s">
        <v>592</v>
      </c>
      <c r="AU196" s="19" t="s">
        <v>84</v>
      </c>
    </row>
    <row r="197" s="2" customFormat="1" ht="16.5" customHeight="1">
      <c r="A197" s="41"/>
      <c r="B197" s="42"/>
      <c r="C197" s="207" t="s">
        <v>575</v>
      </c>
      <c r="D197" s="207" t="s">
        <v>166</v>
      </c>
      <c r="E197" s="208" t="s">
        <v>1750</v>
      </c>
      <c r="F197" s="209" t="s">
        <v>1751</v>
      </c>
      <c r="G197" s="210" t="s">
        <v>345</v>
      </c>
      <c r="H197" s="211">
        <v>448</v>
      </c>
      <c r="I197" s="212"/>
      <c r="J197" s="213">
        <f>ROUND(I197*H197,2)</f>
        <v>0</v>
      </c>
      <c r="K197" s="209" t="s">
        <v>32</v>
      </c>
      <c r="L197" s="47"/>
      <c r="M197" s="214" t="s">
        <v>32</v>
      </c>
      <c r="N197" s="215" t="s">
        <v>47</v>
      </c>
      <c r="O197" s="87"/>
      <c r="P197" s="216">
        <f>O197*H197</f>
        <v>0</v>
      </c>
      <c r="Q197" s="216">
        <v>0</v>
      </c>
      <c r="R197" s="216">
        <f>Q197*H197</f>
        <v>0</v>
      </c>
      <c r="S197" s="216">
        <v>0</v>
      </c>
      <c r="T197" s="217">
        <f>S197*H197</f>
        <v>0</v>
      </c>
      <c r="U197" s="41"/>
      <c r="V197" s="41"/>
      <c r="W197" s="41"/>
      <c r="X197" s="41"/>
      <c r="Y197" s="41"/>
      <c r="Z197" s="41"/>
      <c r="AA197" s="41"/>
      <c r="AB197" s="41"/>
      <c r="AC197" s="41"/>
      <c r="AD197" s="41"/>
      <c r="AE197" s="41"/>
      <c r="AR197" s="218" t="s">
        <v>171</v>
      </c>
      <c r="AT197" s="218" t="s">
        <v>166</v>
      </c>
      <c r="AU197" s="218" t="s">
        <v>84</v>
      </c>
      <c r="AY197" s="19" t="s">
        <v>164</v>
      </c>
      <c r="BE197" s="219">
        <f>IF(N197="základní",J197,0)</f>
        <v>0</v>
      </c>
      <c r="BF197" s="219">
        <f>IF(N197="snížená",J197,0)</f>
        <v>0</v>
      </c>
      <c r="BG197" s="219">
        <f>IF(N197="zákl. přenesená",J197,0)</f>
        <v>0</v>
      </c>
      <c r="BH197" s="219">
        <f>IF(N197="sníž. přenesená",J197,0)</f>
        <v>0</v>
      </c>
      <c r="BI197" s="219">
        <f>IF(N197="nulová",J197,0)</f>
        <v>0</v>
      </c>
      <c r="BJ197" s="19" t="s">
        <v>84</v>
      </c>
      <c r="BK197" s="219">
        <f>ROUND(I197*H197,2)</f>
        <v>0</v>
      </c>
      <c r="BL197" s="19" t="s">
        <v>171</v>
      </c>
      <c r="BM197" s="218" t="s">
        <v>936</v>
      </c>
    </row>
    <row r="198" s="2" customFormat="1">
      <c r="A198" s="41"/>
      <c r="B198" s="42"/>
      <c r="C198" s="43"/>
      <c r="D198" s="227" t="s">
        <v>592</v>
      </c>
      <c r="E198" s="43"/>
      <c r="F198" s="268" t="s">
        <v>1752</v>
      </c>
      <c r="G198" s="43"/>
      <c r="H198" s="43"/>
      <c r="I198" s="222"/>
      <c r="J198" s="43"/>
      <c r="K198" s="43"/>
      <c r="L198" s="47"/>
      <c r="M198" s="223"/>
      <c r="N198" s="224"/>
      <c r="O198" s="87"/>
      <c r="P198" s="87"/>
      <c r="Q198" s="87"/>
      <c r="R198" s="87"/>
      <c r="S198" s="87"/>
      <c r="T198" s="88"/>
      <c r="U198" s="41"/>
      <c r="V198" s="41"/>
      <c r="W198" s="41"/>
      <c r="X198" s="41"/>
      <c r="Y198" s="41"/>
      <c r="Z198" s="41"/>
      <c r="AA198" s="41"/>
      <c r="AB198" s="41"/>
      <c r="AC198" s="41"/>
      <c r="AD198" s="41"/>
      <c r="AE198" s="41"/>
      <c r="AT198" s="19" t="s">
        <v>592</v>
      </c>
      <c r="AU198" s="19" t="s">
        <v>84</v>
      </c>
    </row>
    <row r="199" s="2" customFormat="1" ht="16.5" customHeight="1">
      <c r="A199" s="41"/>
      <c r="B199" s="42"/>
      <c r="C199" s="207" t="s">
        <v>580</v>
      </c>
      <c r="D199" s="207" t="s">
        <v>166</v>
      </c>
      <c r="E199" s="208" t="s">
        <v>1753</v>
      </c>
      <c r="F199" s="209" t="s">
        <v>1754</v>
      </c>
      <c r="G199" s="210" t="s">
        <v>345</v>
      </c>
      <c r="H199" s="211">
        <v>125</v>
      </c>
      <c r="I199" s="212"/>
      <c r="J199" s="213">
        <f>ROUND(I199*H199,2)</f>
        <v>0</v>
      </c>
      <c r="K199" s="209" t="s">
        <v>32</v>
      </c>
      <c r="L199" s="47"/>
      <c r="M199" s="214" t="s">
        <v>32</v>
      </c>
      <c r="N199" s="215" t="s">
        <v>47</v>
      </c>
      <c r="O199" s="87"/>
      <c r="P199" s="216">
        <f>O199*H199</f>
        <v>0</v>
      </c>
      <c r="Q199" s="216">
        <v>0</v>
      </c>
      <c r="R199" s="216">
        <f>Q199*H199</f>
        <v>0</v>
      </c>
      <c r="S199" s="216">
        <v>0</v>
      </c>
      <c r="T199" s="217">
        <f>S199*H199</f>
        <v>0</v>
      </c>
      <c r="U199" s="41"/>
      <c r="V199" s="41"/>
      <c r="W199" s="41"/>
      <c r="X199" s="41"/>
      <c r="Y199" s="41"/>
      <c r="Z199" s="41"/>
      <c r="AA199" s="41"/>
      <c r="AB199" s="41"/>
      <c r="AC199" s="41"/>
      <c r="AD199" s="41"/>
      <c r="AE199" s="41"/>
      <c r="AR199" s="218" t="s">
        <v>171</v>
      </c>
      <c r="AT199" s="218" t="s">
        <v>166</v>
      </c>
      <c r="AU199" s="218" t="s">
        <v>84</v>
      </c>
      <c r="AY199" s="19" t="s">
        <v>164</v>
      </c>
      <c r="BE199" s="219">
        <f>IF(N199="základní",J199,0)</f>
        <v>0</v>
      </c>
      <c r="BF199" s="219">
        <f>IF(N199="snížená",J199,0)</f>
        <v>0</v>
      </c>
      <c r="BG199" s="219">
        <f>IF(N199="zákl. přenesená",J199,0)</f>
        <v>0</v>
      </c>
      <c r="BH199" s="219">
        <f>IF(N199="sníž. přenesená",J199,0)</f>
        <v>0</v>
      </c>
      <c r="BI199" s="219">
        <f>IF(N199="nulová",J199,0)</f>
        <v>0</v>
      </c>
      <c r="BJ199" s="19" t="s">
        <v>84</v>
      </c>
      <c r="BK199" s="219">
        <f>ROUND(I199*H199,2)</f>
        <v>0</v>
      </c>
      <c r="BL199" s="19" t="s">
        <v>171</v>
      </c>
      <c r="BM199" s="218" t="s">
        <v>948</v>
      </c>
    </row>
    <row r="200" s="2" customFormat="1">
      <c r="A200" s="41"/>
      <c r="B200" s="42"/>
      <c r="C200" s="43"/>
      <c r="D200" s="227" t="s">
        <v>592</v>
      </c>
      <c r="E200" s="43"/>
      <c r="F200" s="268" t="s">
        <v>1755</v>
      </c>
      <c r="G200" s="43"/>
      <c r="H200" s="43"/>
      <c r="I200" s="222"/>
      <c r="J200" s="43"/>
      <c r="K200" s="43"/>
      <c r="L200" s="47"/>
      <c r="M200" s="223"/>
      <c r="N200" s="224"/>
      <c r="O200" s="87"/>
      <c r="P200" s="87"/>
      <c r="Q200" s="87"/>
      <c r="R200" s="87"/>
      <c r="S200" s="87"/>
      <c r="T200" s="88"/>
      <c r="U200" s="41"/>
      <c r="V200" s="41"/>
      <c r="W200" s="41"/>
      <c r="X200" s="41"/>
      <c r="Y200" s="41"/>
      <c r="Z200" s="41"/>
      <c r="AA200" s="41"/>
      <c r="AB200" s="41"/>
      <c r="AC200" s="41"/>
      <c r="AD200" s="41"/>
      <c r="AE200" s="41"/>
      <c r="AT200" s="19" t="s">
        <v>592</v>
      </c>
      <c r="AU200" s="19" t="s">
        <v>84</v>
      </c>
    </row>
    <row r="201" s="2" customFormat="1" ht="16.5" customHeight="1">
      <c r="A201" s="41"/>
      <c r="B201" s="42"/>
      <c r="C201" s="207" t="s">
        <v>585</v>
      </c>
      <c r="D201" s="207" t="s">
        <v>166</v>
      </c>
      <c r="E201" s="208" t="s">
        <v>1756</v>
      </c>
      <c r="F201" s="209" t="s">
        <v>1757</v>
      </c>
      <c r="G201" s="210" t="s">
        <v>345</v>
      </c>
      <c r="H201" s="211">
        <v>250</v>
      </c>
      <c r="I201" s="212"/>
      <c r="J201" s="213">
        <f>ROUND(I201*H201,2)</f>
        <v>0</v>
      </c>
      <c r="K201" s="209" t="s">
        <v>32</v>
      </c>
      <c r="L201" s="47"/>
      <c r="M201" s="214" t="s">
        <v>32</v>
      </c>
      <c r="N201" s="215" t="s">
        <v>47</v>
      </c>
      <c r="O201" s="87"/>
      <c r="P201" s="216">
        <f>O201*H201</f>
        <v>0</v>
      </c>
      <c r="Q201" s="216">
        <v>0</v>
      </c>
      <c r="R201" s="216">
        <f>Q201*H201</f>
        <v>0</v>
      </c>
      <c r="S201" s="216">
        <v>0</v>
      </c>
      <c r="T201" s="217">
        <f>S201*H201</f>
        <v>0</v>
      </c>
      <c r="U201" s="41"/>
      <c r="V201" s="41"/>
      <c r="W201" s="41"/>
      <c r="X201" s="41"/>
      <c r="Y201" s="41"/>
      <c r="Z201" s="41"/>
      <c r="AA201" s="41"/>
      <c r="AB201" s="41"/>
      <c r="AC201" s="41"/>
      <c r="AD201" s="41"/>
      <c r="AE201" s="41"/>
      <c r="AR201" s="218" t="s">
        <v>171</v>
      </c>
      <c r="AT201" s="218" t="s">
        <v>166</v>
      </c>
      <c r="AU201" s="218" t="s">
        <v>84</v>
      </c>
      <c r="AY201" s="19" t="s">
        <v>164</v>
      </c>
      <c r="BE201" s="219">
        <f>IF(N201="základní",J201,0)</f>
        <v>0</v>
      </c>
      <c r="BF201" s="219">
        <f>IF(N201="snížená",J201,0)</f>
        <v>0</v>
      </c>
      <c r="BG201" s="219">
        <f>IF(N201="zákl. přenesená",J201,0)</f>
        <v>0</v>
      </c>
      <c r="BH201" s="219">
        <f>IF(N201="sníž. přenesená",J201,0)</f>
        <v>0</v>
      </c>
      <c r="BI201" s="219">
        <f>IF(N201="nulová",J201,0)</f>
        <v>0</v>
      </c>
      <c r="BJ201" s="19" t="s">
        <v>84</v>
      </c>
      <c r="BK201" s="219">
        <f>ROUND(I201*H201,2)</f>
        <v>0</v>
      </c>
      <c r="BL201" s="19" t="s">
        <v>171</v>
      </c>
      <c r="BM201" s="218" t="s">
        <v>961</v>
      </c>
    </row>
    <row r="202" s="2" customFormat="1">
      <c r="A202" s="41"/>
      <c r="B202" s="42"/>
      <c r="C202" s="43"/>
      <c r="D202" s="227" t="s">
        <v>592</v>
      </c>
      <c r="E202" s="43"/>
      <c r="F202" s="268" t="s">
        <v>1755</v>
      </c>
      <c r="G202" s="43"/>
      <c r="H202" s="43"/>
      <c r="I202" s="222"/>
      <c r="J202" s="43"/>
      <c r="K202" s="43"/>
      <c r="L202" s="47"/>
      <c r="M202" s="223"/>
      <c r="N202" s="224"/>
      <c r="O202" s="87"/>
      <c r="P202" s="87"/>
      <c r="Q202" s="87"/>
      <c r="R202" s="87"/>
      <c r="S202" s="87"/>
      <c r="T202" s="88"/>
      <c r="U202" s="41"/>
      <c r="V202" s="41"/>
      <c r="W202" s="41"/>
      <c r="X202" s="41"/>
      <c r="Y202" s="41"/>
      <c r="Z202" s="41"/>
      <c r="AA202" s="41"/>
      <c r="AB202" s="41"/>
      <c r="AC202" s="41"/>
      <c r="AD202" s="41"/>
      <c r="AE202" s="41"/>
      <c r="AT202" s="19" t="s">
        <v>592</v>
      </c>
      <c r="AU202" s="19" t="s">
        <v>84</v>
      </c>
    </row>
    <row r="203" s="2" customFormat="1" ht="16.5" customHeight="1">
      <c r="A203" s="41"/>
      <c r="B203" s="42"/>
      <c r="C203" s="207" t="s">
        <v>597</v>
      </c>
      <c r="D203" s="207" t="s">
        <v>166</v>
      </c>
      <c r="E203" s="208" t="s">
        <v>1758</v>
      </c>
      <c r="F203" s="209" t="s">
        <v>1759</v>
      </c>
      <c r="G203" s="210" t="s">
        <v>345</v>
      </c>
      <c r="H203" s="211">
        <v>78</v>
      </c>
      <c r="I203" s="212"/>
      <c r="J203" s="213">
        <f>ROUND(I203*H203,2)</f>
        <v>0</v>
      </c>
      <c r="K203" s="209" t="s">
        <v>32</v>
      </c>
      <c r="L203" s="47"/>
      <c r="M203" s="214" t="s">
        <v>32</v>
      </c>
      <c r="N203" s="215" t="s">
        <v>47</v>
      </c>
      <c r="O203" s="87"/>
      <c r="P203" s="216">
        <f>O203*H203</f>
        <v>0</v>
      </c>
      <c r="Q203" s="216">
        <v>0</v>
      </c>
      <c r="R203" s="216">
        <f>Q203*H203</f>
        <v>0</v>
      </c>
      <c r="S203" s="216">
        <v>0</v>
      </c>
      <c r="T203" s="217">
        <f>S203*H203</f>
        <v>0</v>
      </c>
      <c r="U203" s="41"/>
      <c r="V203" s="41"/>
      <c r="W203" s="41"/>
      <c r="X203" s="41"/>
      <c r="Y203" s="41"/>
      <c r="Z203" s="41"/>
      <c r="AA203" s="41"/>
      <c r="AB203" s="41"/>
      <c r="AC203" s="41"/>
      <c r="AD203" s="41"/>
      <c r="AE203" s="41"/>
      <c r="AR203" s="218" t="s">
        <v>171</v>
      </c>
      <c r="AT203" s="218" t="s">
        <v>166</v>
      </c>
      <c r="AU203" s="218" t="s">
        <v>84</v>
      </c>
      <c r="AY203" s="19" t="s">
        <v>164</v>
      </c>
      <c r="BE203" s="219">
        <f>IF(N203="základní",J203,0)</f>
        <v>0</v>
      </c>
      <c r="BF203" s="219">
        <f>IF(N203="snížená",J203,0)</f>
        <v>0</v>
      </c>
      <c r="BG203" s="219">
        <f>IF(N203="zákl. přenesená",J203,0)</f>
        <v>0</v>
      </c>
      <c r="BH203" s="219">
        <f>IF(N203="sníž. přenesená",J203,0)</f>
        <v>0</v>
      </c>
      <c r="BI203" s="219">
        <f>IF(N203="nulová",J203,0)</f>
        <v>0</v>
      </c>
      <c r="BJ203" s="19" t="s">
        <v>84</v>
      </c>
      <c r="BK203" s="219">
        <f>ROUND(I203*H203,2)</f>
        <v>0</v>
      </c>
      <c r="BL203" s="19" t="s">
        <v>171</v>
      </c>
      <c r="BM203" s="218" t="s">
        <v>970</v>
      </c>
    </row>
    <row r="204" s="2" customFormat="1">
      <c r="A204" s="41"/>
      <c r="B204" s="42"/>
      <c r="C204" s="43"/>
      <c r="D204" s="227" t="s">
        <v>592</v>
      </c>
      <c r="E204" s="43"/>
      <c r="F204" s="268" t="s">
        <v>1745</v>
      </c>
      <c r="G204" s="43"/>
      <c r="H204" s="43"/>
      <c r="I204" s="222"/>
      <c r="J204" s="43"/>
      <c r="K204" s="43"/>
      <c r="L204" s="47"/>
      <c r="M204" s="223"/>
      <c r="N204" s="224"/>
      <c r="O204" s="87"/>
      <c r="P204" s="87"/>
      <c r="Q204" s="87"/>
      <c r="R204" s="87"/>
      <c r="S204" s="87"/>
      <c r="T204" s="88"/>
      <c r="U204" s="41"/>
      <c r="V204" s="41"/>
      <c r="W204" s="41"/>
      <c r="X204" s="41"/>
      <c r="Y204" s="41"/>
      <c r="Z204" s="41"/>
      <c r="AA204" s="41"/>
      <c r="AB204" s="41"/>
      <c r="AC204" s="41"/>
      <c r="AD204" s="41"/>
      <c r="AE204" s="41"/>
      <c r="AT204" s="19" t="s">
        <v>592</v>
      </c>
      <c r="AU204" s="19" t="s">
        <v>84</v>
      </c>
    </row>
    <row r="205" s="2" customFormat="1" ht="16.5" customHeight="1">
      <c r="A205" s="41"/>
      <c r="B205" s="42"/>
      <c r="C205" s="207" t="s">
        <v>602</v>
      </c>
      <c r="D205" s="207" t="s">
        <v>166</v>
      </c>
      <c r="E205" s="208" t="s">
        <v>1760</v>
      </c>
      <c r="F205" s="209" t="s">
        <v>1761</v>
      </c>
      <c r="G205" s="210" t="s">
        <v>345</v>
      </c>
      <c r="H205" s="211">
        <v>121</v>
      </c>
      <c r="I205" s="212"/>
      <c r="J205" s="213">
        <f>ROUND(I205*H205,2)</f>
        <v>0</v>
      </c>
      <c r="K205" s="209" t="s">
        <v>32</v>
      </c>
      <c r="L205" s="47"/>
      <c r="M205" s="214" t="s">
        <v>32</v>
      </c>
      <c r="N205" s="215" t="s">
        <v>47</v>
      </c>
      <c r="O205" s="87"/>
      <c r="P205" s="216">
        <f>O205*H205</f>
        <v>0</v>
      </c>
      <c r="Q205" s="216">
        <v>0</v>
      </c>
      <c r="R205" s="216">
        <f>Q205*H205</f>
        <v>0</v>
      </c>
      <c r="S205" s="216">
        <v>0</v>
      </c>
      <c r="T205" s="217">
        <f>S205*H205</f>
        <v>0</v>
      </c>
      <c r="U205" s="41"/>
      <c r="V205" s="41"/>
      <c r="W205" s="41"/>
      <c r="X205" s="41"/>
      <c r="Y205" s="41"/>
      <c r="Z205" s="41"/>
      <c r="AA205" s="41"/>
      <c r="AB205" s="41"/>
      <c r="AC205" s="41"/>
      <c r="AD205" s="41"/>
      <c r="AE205" s="41"/>
      <c r="AR205" s="218" t="s">
        <v>171</v>
      </c>
      <c r="AT205" s="218" t="s">
        <v>166</v>
      </c>
      <c r="AU205" s="218" t="s">
        <v>84</v>
      </c>
      <c r="AY205" s="19" t="s">
        <v>164</v>
      </c>
      <c r="BE205" s="219">
        <f>IF(N205="základní",J205,0)</f>
        <v>0</v>
      </c>
      <c r="BF205" s="219">
        <f>IF(N205="snížená",J205,0)</f>
        <v>0</v>
      </c>
      <c r="BG205" s="219">
        <f>IF(N205="zákl. přenesená",J205,0)</f>
        <v>0</v>
      </c>
      <c r="BH205" s="219">
        <f>IF(N205="sníž. přenesená",J205,0)</f>
        <v>0</v>
      </c>
      <c r="BI205" s="219">
        <f>IF(N205="nulová",J205,0)</f>
        <v>0</v>
      </c>
      <c r="BJ205" s="19" t="s">
        <v>84</v>
      </c>
      <c r="BK205" s="219">
        <f>ROUND(I205*H205,2)</f>
        <v>0</v>
      </c>
      <c r="BL205" s="19" t="s">
        <v>171</v>
      </c>
      <c r="BM205" s="218" t="s">
        <v>982</v>
      </c>
    </row>
    <row r="206" s="2" customFormat="1">
      <c r="A206" s="41"/>
      <c r="B206" s="42"/>
      <c r="C206" s="43"/>
      <c r="D206" s="227" t="s">
        <v>592</v>
      </c>
      <c r="E206" s="43"/>
      <c r="F206" s="268" t="s">
        <v>1745</v>
      </c>
      <c r="G206" s="43"/>
      <c r="H206" s="43"/>
      <c r="I206" s="222"/>
      <c r="J206" s="43"/>
      <c r="K206" s="43"/>
      <c r="L206" s="47"/>
      <c r="M206" s="223"/>
      <c r="N206" s="224"/>
      <c r="O206" s="87"/>
      <c r="P206" s="87"/>
      <c r="Q206" s="87"/>
      <c r="R206" s="87"/>
      <c r="S206" s="87"/>
      <c r="T206" s="88"/>
      <c r="U206" s="41"/>
      <c r="V206" s="41"/>
      <c r="W206" s="41"/>
      <c r="X206" s="41"/>
      <c r="Y206" s="41"/>
      <c r="Z206" s="41"/>
      <c r="AA206" s="41"/>
      <c r="AB206" s="41"/>
      <c r="AC206" s="41"/>
      <c r="AD206" s="41"/>
      <c r="AE206" s="41"/>
      <c r="AT206" s="19" t="s">
        <v>592</v>
      </c>
      <c r="AU206" s="19" t="s">
        <v>84</v>
      </c>
    </row>
    <row r="207" s="2" customFormat="1" ht="16.5" customHeight="1">
      <c r="A207" s="41"/>
      <c r="B207" s="42"/>
      <c r="C207" s="207" t="s">
        <v>608</v>
      </c>
      <c r="D207" s="207" t="s">
        <v>166</v>
      </c>
      <c r="E207" s="208" t="s">
        <v>1762</v>
      </c>
      <c r="F207" s="209" t="s">
        <v>1763</v>
      </c>
      <c r="G207" s="210" t="s">
        <v>345</v>
      </c>
      <c r="H207" s="211">
        <v>134</v>
      </c>
      <c r="I207" s="212"/>
      <c r="J207" s="213">
        <f>ROUND(I207*H207,2)</f>
        <v>0</v>
      </c>
      <c r="K207" s="209" t="s">
        <v>32</v>
      </c>
      <c r="L207" s="47"/>
      <c r="M207" s="214" t="s">
        <v>32</v>
      </c>
      <c r="N207" s="215" t="s">
        <v>47</v>
      </c>
      <c r="O207" s="87"/>
      <c r="P207" s="216">
        <f>O207*H207</f>
        <v>0</v>
      </c>
      <c r="Q207" s="216">
        <v>0</v>
      </c>
      <c r="R207" s="216">
        <f>Q207*H207</f>
        <v>0</v>
      </c>
      <c r="S207" s="216">
        <v>0</v>
      </c>
      <c r="T207" s="217">
        <f>S207*H207</f>
        <v>0</v>
      </c>
      <c r="U207" s="41"/>
      <c r="V207" s="41"/>
      <c r="W207" s="41"/>
      <c r="X207" s="41"/>
      <c r="Y207" s="41"/>
      <c r="Z207" s="41"/>
      <c r="AA207" s="41"/>
      <c r="AB207" s="41"/>
      <c r="AC207" s="41"/>
      <c r="AD207" s="41"/>
      <c r="AE207" s="41"/>
      <c r="AR207" s="218" t="s">
        <v>171</v>
      </c>
      <c r="AT207" s="218" t="s">
        <v>166</v>
      </c>
      <c r="AU207" s="218" t="s">
        <v>84</v>
      </c>
      <c r="AY207" s="19" t="s">
        <v>164</v>
      </c>
      <c r="BE207" s="219">
        <f>IF(N207="základní",J207,0)</f>
        <v>0</v>
      </c>
      <c r="BF207" s="219">
        <f>IF(N207="snížená",J207,0)</f>
        <v>0</v>
      </c>
      <c r="BG207" s="219">
        <f>IF(N207="zákl. přenesená",J207,0)</f>
        <v>0</v>
      </c>
      <c r="BH207" s="219">
        <f>IF(N207="sníž. přenesená",J207,0)</f>
        <v>0</v>
      </c>
      <c r="BI207" s="219">
        <f>IF(N207="nulová",J207,0)</f>
        <v>0</v>
      </c>
      <c r="BJ207" s="19" t="s">
        <v>84</v>
      </c>
      <c r="BK207" s="219">
        <f>ROUND(I207*H207,2)</f>
        <v>0</v>
      </c>
      <c r="BL207" s="19" t="s">
        <v>171</v>
      </c>
      <c r="BM207" s="218" t="s">
        <v>994</v>
      </c>
    </row>
    <row r="208" s="2" customFormat="1">
      <c r="A208" s="41"/>
      <c r="B208" s="42"/>
      <c r="C208" s="43"/>
      <c r="D208" s="227" t="s">
        <v>592</v>
      </c>
      <c r="E208" s="43"/>
      <c r="F208" s="268" t="s">
        <v>1745</v>
      </c>
      <c r="G208" s="43"/>
      <c r="H208" s="43"/>
      <c r="I208" s="222"/>
      <c r="J208" s="43"/>
      <c r="K208" s="43"/>
      <c r="L208" s="47"/>
      <c r="M208" s="223"/>
      <c r="N208" s="224"/>
      <c r="O208" s="87"/>
      <c r="P208" s="87"/>
      <c r="Q208" s="87"/>
      <c r="R208" s="87"/>
      <c r="S208" s="87"/>
      <c r="T208" s="88"/>
      <c r="U208" s="41"/>
      <c r="V208" s="41"/>
      <c r="W208" s="41"/>
      <c r="X208" s="41"/>
      <c r="Y208" s="41"/>
      <c r="Z208" s="41"/>
      <c r="AA208" s="41"/>
      <c r="AB208" s="41"/>
      <c r="AC208" s="41"/>
      <c r="AD208" s="41"/>
      <c r="AE208" s="41"/>
      <c r="AT208" s="19" t="s">
        <v>592</v>
      </c>
      <c r="AU208" s="19" t="s">
        <v>84</v>
      </c>
    </row>
    <row r="209" s="12" customFormat="1" ht="25.92" customHeight="1">
      <c r="A209" s="12"/>
      <c r="B209" s="191"/>
      <c r="C209" s="192"/>
      <c r="D209" s="193" t="s">
        <v>75</v>
      </c>
      <c r="E209" s="194" t="s">
        <v>182</v>
      </c>
      <c r="F209" s="194" t="s">
        <v>1764</v>
      </c>
      <c r="G209" s="192"/>
      <c r="H209" s="192"/>
      <c r="I209" s="195"/>
      <c r="J209" s="196">
        <f>BK209</f>
        <v>0</v>
      </c>
      <c r="K209" s="192"/>
      <c r="L209" s="197"/>
      <c r="M209" s="198"/>
      <c r="N209" s="199"/>
      <c r="O209" s="199"/>
      <c r="P209" s="200">
        <f>SUM(P210:P224)</f>
        <v>0</v>
      </c>
      <c r="Q209" s="199"/>
      <c r="R209" s="200">
        <f>SUM(R210:R224)</f>
        <v>0</v>
      </c>
      <c r="S209" s="199"/>
      <c r="T209" s="201">
        <f>SUM(T210:T224)</f>
        <v>0</v>
      </c>
      <c r="U209" s="12"/>
      <c r="V209" s="12"/>
      <c r="W209" s="12"/>
      <c r="X209" s="12"/>
      <c r="Y209" s="12"/>
      <c r="Z209" s="12"/>
      <c r="AA209" s="12"/>
      <c r="AB209" s="12"/>
      <c r="AC209" s="12"/>
      <c r="AD209" s="12"/>
      <c r="AE209" s="12"/>
      <c r="AR209" s="202" t="s">
        <v>84</v>
      </c>
      <c r="AT209" s="203" t="s">
        <v>75</v>
      </c>
      <c r="AU209" s="203" t="s">
        <v>76</v>
      </c>
      <c r="AY209" s="202" t="s">
        <v>164</v>
      </c>
      <c r="BK209" s="204">
        <f>SUM(BK210:BK224)</f>
        <v>0</v>
      </c>
    </row>
    <row r="210" s="2" customFormat="1" ht="40.8" customHeight="1">
      <c r="A210" s="41"/>
      <c r="B210" s="42"/>
      <c r="C210" s="207" t="s">
        <v>519</v>
      </c>
      <c r="D210" s="207" t="s">
        <v>166</v>
      </c>
      <c r="E210" s="208" t="s">
        <v>1765</v>
      </c>
      <c r="F210" s="209" t="s">
        <v>1766</v>
      </c>
      <c r="G210" s="210" t="s">
        <v>1597</v>
      </c>
      <c r="H210" s="211">
        <v>1</v>
      </c>
      <c r="I210" s="212"/>
      <c r="J210" s="213">
        <f>ROUND(I210*H210,2)</f>
        <v>0</v>
      </c>
      <c r="K210" s="209" t="s">
        <v>32</v>
      </c>
      <c r="L210" s="47"/>
      <c r="M210" s="214" t="s">
        <v>32</v>
      </c>
      <c r="N210" s="215" t="s">
        <v>47</v>
      </c>
      <c r="O210" s="87"/>
      <c r="P210" s="216">
        <f>O210*H210</f>
        <v>0</v>
      </c>
      <c r="Q210" s="216">
        <v>0</v>
      </c>
      <c r="R210" s="216">
        <f>Q210*H210</f>
        <v>0</v>
      </c>
      <c r="S210" s="216">
        <v>0</v>
      </c>
      <c r="T210" s="217">
        <f>S210*H210</f>
        <v>0</v>
      </c>
      <c r="U210" s="41"/>
      <c r="V210" s="41"/>
      <c r="W210" s="41"/>
      <c r="X210" s="41"/>
      <c r="Y210" s="41"/>
      <c r="Z210" s="41"/>
      <c r="AA210" s="41"/>
      <c r="AB210" s="41"/>
      <c r="AC210" s="41"/>
      <c r="AD210" s="41"/>
      <c r="AE210" s="41"/>
      <c r="AR210" s="218" t="s">
        <v>171</v>
      </c>
      <c r="AT210" s="218" t="s">
        <v>166</v>
      </c>
      <c r="AU210" s="218" t="s">
        <v>84</v>
      </c>
      <c r="AY210" s="19" t="s">
        <v>164</v>
      </c>
      <c r="BE210" s="219">
        <f>IF(N210="základní",J210,0)</f>
        <v>0</v>
      </c>
      <c r="BF210" s="219">
        <f>IF(N210="snížená",J210,0)</f>
        <v>0</v>
      </c>
      <c r="BG210" s="219">
        <f>IF(N210="zákl. přenesená",J210,0)</f>
        <v>0</v>
      </c>
      <c r="BH210" s="219">
        <f>IF(N210="sníž. přenesená",J210,0)</f>
        <v>0</v>
      </c>
      <c r="BI210" s="219">
        <f>IF(N210="nulová",J210,0)</f>
        <v>0</v>
      </c>
      <c r="BJ210" s="19" t="s">
        <v>84</v>
      </c>
      <c r="BK210" s="219">
        <f>ROUND(I210*H210,2)</f>
        <v>0</v>
      </c>
      <c r="BL210" s="19" t="s">
        <v>171</v>
      </c>
      <c r="BM210" s="218" t="s">
        <v>1014</v>
      </c>
    </row>
    <row r="211" s="2" customFormat="1">
      <c r="A211" s="41"/>
      <c r="B211" s="42"/>
      <c r="C211" s="43"/>
      <c r="D211" s="227" t="s">
        <v>592</v>
      </c>
      <c r="E211" s="43"/>
      <c r="F211" s="268" t="s">
        <v>1767</v>
      </c>
      <c r="G211" s="43"/>
      <c r="H211" s="43"/>
      <c r="I211" s="222"/>
      <c r="J211" s="43"/>
      <c r="K211" s="43"/>
      <c r="L211" s="47"/>
      <c r="M211" s="223"/>
      <c r="N211" s="224"/>
      <c r="O211" s="87"/>
      <c r="P211" s="87"/>
      <c r="Q211" s="87"/>
      <c r="R211" s="87"/>
      <c r="S211" s="87"/>
      <c r="T211" s="88"/>
      <c r="U211" s="41"/>
      <c r="V211" s="41"/>
      <c r="W211" s="41"/>
      <c r="X211" s="41"/>
      <c r="Y211" s="41"/>
      <c r="Z211" s="41"/>
      <c r="AA211" s="41"/>
      <c r="AB211" s="41"/>
      <c r="AC211" s="41"/>
      <c r="AD211" s="41"/>
      <c r="AE211" s="41"/>
      <c r="AT211" s="19" t="s">
        <v>592</v>
      </c>
      <c r="AU211" s="19" t="s">
        <v>84</v>
      </c>
    </row>
    <row r="212" s="2" customFormat="1" ht="16.5" customHeight="1">
      <c r="A212" s="41"/>
      <c r="B212" s="42"/>
      <c r="C212" s="207" t="s">
        <v>523</v>
      </c>
      <c r="D212" s="207" t="s">
        <v>166</v>
      </c>
      <c r="E212" s="208" t="s">
        <v>1768</v>
      </c>
      <c r="F212" s="209" t="s">
        <v>1769</v>
      </c>
      <c r="G212" s="210" t="s">
        <v>1597</v>
      </c>
      <c r="H212" s="211">
        <v>1</v>
      </c>
      <c r="I212" s="212"/>
      <c r="J212" s="213">
        <f>ROUND(I212*H212,2)</f>
        <v>0</v>
      </c>
      <c r="K212" s="209" t="s">
        <v>32</v>
      </c>
      <c r="L212" s="47"/>
      <c r="M212" s="214" t="s">
        <v>32</v>
      </c>
      <c r="N212" s="215" t="s">
        <v>47</v>
      </c>
      <c r="O212" s="87"/>
      <c r="P212" s="216">
        <f>O212*H212</f>
        <v>0</v>
      </c>
      <c r="Q212" s="216">
        <v>0</v>
      </c>
      <c r="R212" s="216">
        <f>Q212*H212</f>
        <v>0</v>
      </c>
      <c r="S212" s="216">
        <v>0</v>
      </c>
      <c r="T212" s="217">
        <f>S212*H212</f>
        <v>0</v>
      </c>
      <c r="U212" s="41"/>
      <c r="V212" s="41"/>
      <c r="W212" s="41"/>
      <c r="X212" s="41"/>
      <c r="Y212" s="41"/>
      <c r="Z212" s="41"/>
      <c r="AA212" s="41"/>
      <c r="AB212" s="41"/>
      <c r="AC212" s="41"/>
      <c r="AD212" s="41"/>
      <c r="AE212" s="41"/>
      <c r="AR212" s="218" t="s">
        <v>171</v>
      </c>
      <c r="AT212" s="218" t="s">
        <v>166</v>
      </c>
      <c r="AU212" s="218" t="s">
        <v>84</v>
      </c>
      <c r="AY212" s="19" t="s">
        <v>164</v>
      </c>
      <c r="BE212" s="219">
        <f>IF(N212="základní",J212,0)</f>
        <v>0</v>
      </c>
      <c r="BF212" s="219">
        <f>IF(N212="snížená",J212,0)</f>
        <v>0</v>
      </c>
      <c r="BG212" s="219">
        <f>IF(N212="zákl. přenesená",J212,0)</f>
        <v>0</v>
      </c>
      <c r="BH212" s="219">
        <f>IF(N212="sníž. přenesená",J212,0)</f>
        <v>0</v>
      </c>
      <c r="BI212" s="219">
        <f>IF(N212="nulová",J212,0)</f>
        <v>0</v>
      </c>
      <c r="BJ212" s="19" t="s">
        <v>84</v>
      </c>
      <c r="BK212" s="219">
        <f>ROUND(I212*H212,2)</f>
        <v>0</v>
      </c>
      <c r="BL212" s="19" t="s">
        <v>171</v>
      </c>
      <c r="BM212" s="218" t="s">
        <v>1025</v>
      </c>
    </row>
    <row r="213" s="2" customFormat="1">
      <c r="A213" s="41"/>
      <c r="B213" s="42"/>
      <c r="C213" s="43"/>
      <c r="D213" s="227" t="s">
        <v>592</v>
      </c>
      <c r="E213" s="43"/>
      <c r="F213" s="268" t="s">
        <v>1770</v>
      </c>
      <c r="G213" s="43"/>
      <c r="H213" s="43"/>
      <c r="I213" s="222"/>
      <c r="J213" s="43"/>
      <c r="K213" s="43"/>
      <c r="L213" s="47"/>
      <c r="M213" s="223"/>
      <c r="N213" s="224"/>
      <c r="O213" s="87"/>
      <c r="P213" s="87"/>
      <c r="Q213" s="87"/>
      <c r="R213" s="87"/>
      <c r="S213" s="87"/>
      <c r="T213" s="88"/>
      <c r="U213" s="41"/>
      <c r="V213" s="41"/>
      <c r="W213" s="41"/>
      <c r="X213" s="41"/>
      <c r="Y213" s="41"/>
      <c r="Z213" s="41"/>
      <c r="AA213" s="41"/>
      <c r="AB213" s="41"/>
      <c r="AC213" s="41"/>
      <c r="AD213" s="41"/>
      <c r="AE213" s="41"/>
      <c r="AT213" s="19" t="s">
        <v>592</v>
      </c>
      <c r="AU213" s="19" t="s">
        <v>84</v>
      </c>
    </row>
    <row r="214" s="2" customFormat="1" ht="48" customHeight="1">
      <c r="A214" s="41"/>
      <c r="B214" s="42"/>
      <c r="C214" s="207" t="s">
        <v>529</v>
      </c>
      <c r="D214" s="207" t="s">
        <v>166</v>
      </c>
      <c r="E214" s="208" t="s">
        <v>1771</v>
      </c>
      <c r="F214" s="209" t="s">
        <v>1772</v>
      </c>
      <c r="G214" s="210" t="s">
        <v>1597</v>
      </c>
      <c r="H214" s="211">
        <v>1</v>
      </c>
      <c r="I214" s="212"/>
      <c r="J214" s="213">
        <f>ROUND(I214*H214,2)</f>
        <v>0</v>
      </c>
      <c r="K214" s="209" t="s">
        <v>32</v>
      </c>
      <c r="L214" s="47"/>
      <c r="M214" s="214" t="s">
        <v>32</v>
      </c>
      <c r="N214" s="215" t="s">
        <v>47</v>
      </c>
      <c r="O214" s="87"/>
      <c r="P214" s="216">
        <f>O214*H214</f>
        <v>0</v>
      </c>
      <c r="Q214" s="216">
        <v>0</v>
      </c>
      <c r="R214" s="216">
        <f>Q214*H214</f>
        <v>0</v>
      </c>
      <c r="S214" s="216">
        <v>0</v>
      </c>
      <c r="T214" s="217">
        <f>S214*H214</f>
        <v>0</v>
      </c>
      <c r="U214" s="41"/>
      <c r="V214" s="41"/>
      <c r="W214" s="41"/>
      <c r="X214" s="41"/>
      <c r="Y214" s="41"/>
      <c r="Z214" s="41"/>
      <c r="AA214" s="41"/>
      <c r="AB214" s="41"/>
      <c r="AC214" s="41"/>
      <c r="AD214" s="41"/>
      <c r="AE214" s="41"/>
      <c r="AR214" s="218" t="s">
        <v>171</v>
      </c>
      <c r="AT214" s="218" t="s">
        <v>166</v>
      </c>
      <c r="AU214" s="218" t="s">
        <v>84</v>
      </c>
      <c r="AY214" s="19" t="s">
        <v>164</v>
      </c>
      <c r="BE214" s="219">
        <f>IF(N214="základní",J214,0)</f>
        <v>0</v>
      </c>
      <c r="BF214" s="219">
        <f>IF(N214="snížená",J214,0)</f>
        <v>0</v>
      </c>
      <c r="BG214" s="219">
        <f>IF(N214="zákl. přenesená",J214,0)</f>
        <v>0</v>
      </c>
      <c r="BH214" s="219">
        <f>IF(N214="sníž. přenesená",J214,0)</f>
        <v>0</v>
      </c>
      <c r="BI214" s="219">
        <f>IF(N214="nulová",J214,0)</f>
        <v>0</v>
      </c>
      <c r="BJ214" s="19" t="s">
        <v>84</v>
      </c>
      <c r="BK214" s="219">
        <f>ROUND(I214*H214,2)</f>
        <v>0</v>
      </c>
      <c r="BL214" s="19" t="s">
        <v>171</v>
      </c>
      <c r="BM214" s="218" t="s">
        <v>1036</v>
      </c>
    </row>
    <row r="215" s="2" customFormat="1">
      <c r="A215" s="41"/>
      <c r="B215" s="42"/>
      <c r="C215" s="43"/>
      <c r="D215" s="227" t="s">
        <v>592</v>
      </c>
      <c r="E215" s="43"/>
      <c r="F215" s="268" t="s">
        <v>1770</v>
      </c>
      <c r="G215" s="43"/>
      <c r="H215" s="43"/>
      <c r="I215" s="222"/>
      <c r="J215" s="43"/>
      <c r="K215" s="43"/>
      <c r="L215" s="47"/>
      <c r="M215" s="223"/>
      <c r="N215" s="224"/>
      <c r="O215" s="87"/>
      <c r="P215" s="87"/>
      <c r="Q215" s="87"/>
      <c r="R215" s="87"/>
      <c r="S215" s="87"/>
      <c r="T215" s="88"/>
      <c r="U215" s="41"/>
      <c r="V215" s="41"/>
      <c r="W215" s="41"/>
      <c r="X215" s="41"/>
      <c r="Y215" s="41"/>
      <c r="Z215" s="41"/>
      <c r="AA215" s="41"/>
      <c r="AB215" s="41"/>
      <c r="AC215" s="41"/>
      <c r="AD215" s="41"/>
      <c r="AE215" s="41"/>
      <c r="AT215" s="19" t="s">
        <v>592</v>
      </c>
      <c r="AU215" s="19" t="s">
        <v>84</v>
      </c>
    </row>
    <row r="216" s="2" customFormat="1" ht="40.8" customHeight="1">
      <c r="A216" s="41"/>
      <c r="B216" s="42"/>
      <c r="C216" s="207" t="s">
        <v>546</v>
      </c>
      <c r="D216" s="207" t="s">
        <v>166</v>
      </c>
      <c r="E216" s="208" t="s">
        <v>1773</v>
      </c>
      <c r="F216" s="209" t="s">
        <v>1774</v>
      </c>
      <c r="G216" s="210" t="s">
        <v>1597</v>
      </c>
      <c r="H216" s="211">
        <v>1</v>
      </c>
      <c r="I216" s="212"/>
      <c r="J216" s="213">
        <f>ROUND(I216*H216,2)</f>
        <v>0</v>
      </c>
      <c r="K216" s="209" t="s">
        <v>32</v>
      </c>
      <c r="L216" s="47"/>
      <c r="M216" s="214" t="s">
        <v>32</v>
      </c>
      <c r="N216" s="215" t="s">
        <v>47</v>
      </c>
      <c r="O216" s="87"/>
      <c r="P216" s="216">
        <f>O216*H216</f>
        <v>0</v>
      </c>
      <c r="Q216" s="216">
        <v>0</v>
      </c>
      <c r="R216" s="216">
        <f>Q216*H216</f>
        <v>0</v>
      </c>
      <c r="S216" s="216">
        <v>0</v>
      </c>
      <c r="T216" s="217">
        <f>S216*H216</f>
        <v>0</v>
      </c>
      <c r="U216" s="41"/>
      <c r="V216" s="41"/>
      <c r="W216" s="41"/>
      <c r="X216" s="41"/>
      <c r="Y216" s="41"/>
      <c r="Z216" s="41"/>
      <c r="AA216" s="41"/>
      <c r="AB216" s="41"/>
      <c r="AC216" s="41"/>
      <c r="AD216" s="41"/>
      <c r="AE216" s="41"/>
      <c r="AR216" s="218" t="s">
        <v>171</v>
      </c>
      <c r="AT216" s="218" t="s">
        <v>166</v>
      </c>
      <c r="AU216" s="218" t="s">
        <v>84</v>
      </c>
      <c r="AY216" s="19" t="s">
        <v>164</v>
      </c>
      <c r="BE216" s="219">
        <f>IF(N216="základní",J216,0)</f>
        <v>0</v>
      </c>
      <c r="BF216" s="219">
        <f>IF(N216="snížená",J216,0)</f>
        <v>0</v>
      </c>
      <c r="BG216" s="219">
        <f>IF(N216="zákl. přenesená",J216,0)</f>
        <v>0</v>
      </c>
      <c r="BH216" s="219">
        <f>IF(N216="sníž. přenesená",J216,0)</f>
        <v>0</v>
      </c>
      <c r="BI216" s="219">
        <f>IF(N216="nulová",J216,0)</f>
        <v>0</v>
      </c>
      <c r="BJ216" s="19" t="s">
        <v>84</v>
      </c>
      <c r="BK216" s="219">
        <f>ROUND(I216*H216,2)</f>
        <v>0</v>
      </c>
      <c r="BL216" s="19" t="s">
        <v>171</v>
      </c>
      <c r="BM216" s="218" t="s">
        <v>1048</v>
      </c>
    </row>
    <row r="217" s="2" customFormat="1">
      <c r="A217" s="41"/>
      <c r="B217" s="42"/>
      <c r="C217" s="43"/>
      <c r="D217" s="227" t="s">
        <v>592</v>
      </c>
      <c r="E217" s="43"/>
      <c r="F217" s="268" t="s">
        <v>1775</v>
      </c>
      <c r="G217" s="43"/>
      <c r="H217" s="43"/>
      <c r="I217" s="222"/>
      <c r="J217" s="43"/>
      <c r="K217" s="43"/>
      <c r="L217" s="47"/>
      <c r="M217" s="223"/>
      <c r="N217" s="224"/>
      <c r="O217" s="87"/>
      <c r="P217" s="87"/>
      <c r="Q217" s="87"/>
      <c r="R217" s="87"/>
      <c r="S217" s="87"/>
      <c r="T217" s="88"/>
      <c r="U217" s="41"/>
      <c r="V217" s="41"/>
      <c r="W217" s="41"/>
      <c r="X217" s="41"/>
      <c r="Y217" s="41"/>
      <c r="Z217" s="41"/>
      <c r="AA217" s="41"/>
      <c r="AB217" s="41"/>
      <c r="AC217" s="41"/>
      <c r="AD217" s="41"/>
      <c r="AE217" s="41"/>
      <c r="AT217" s="19" t="s">
        <v>592</v>
      </c>
      <c r="AU217" s="19" t="s">
        <v>84</v>
      </c>
    </row>
    <row r="218" s="2" customFormat="1" ht="40.8" customHeight="1">
      <c r="A218" s="41"/>
      <c r="B218" s="42"/>
      <c r="C218" s="207" t="s">
        <v>551</v>
      </c>
      <c r="D218" s="207" t="s">
        <v>166</v>
      </c>
      <c r="E218" s="208" t="s">
        <v>1776</v>
      </c>
      <c r="F218" s="209" t="s">
        <v>1777</v>
      </c>
      <c r="G218" s="210" t="s">
        <v>1597</v>
      </c>
      <c r="H218" s="211">
        <v>1</v>
      </c>
      <c r="I218" s="212"/>
      <c r="J218" s="213">
        <f>ROUND(I218*H218,2)</f>
        <v>0</v>
      </c>
      <c r="K218" s="209" t="s">
        <v>32</v>
      </c>
      <c r="L218" s="47"/>
      <c r="M218" s="214" t="s">
        <v>32</v>
      </c>
      <c r="N218" s="215" t="s">
        <v>47</v>
      </c>
      <c r="O218" s="87"/>
      <c r="P218" s="216">
        <f>O218*H218</f>
        <v>0</v>
      </c>
      <c r="Q218" s="216">
        <v>0</v>
      </c>
      <c r="R218" s="216">
        <f>Q218*H218</f>
        <v>0</v>
      </c>
      <c r="S218" s="216">
        <v>0</v>
      </c>
      <c r="T218" s="217">
        <f>S218*H218</f>
        <v>0</v>
      </c>
      <c r="U218" s="41"/>
      <c r="V218" s="41"/>
      <c r="W218" s="41"/>
      <c r="X218" s="41"/>
      <c r="Y218" s="41"/>
      <c r="Z218" s="41"/>
      <c r="AA218" s="41"/>
      <c r="AB218" s="41"/>
      <c r="AC218" s="41"/>
      <c r="AD218" s="41"/>
      <c r="AE218" s="41"/>
      <c r="AR218" s="218" t="s">
        <v>171</v>
      </c>
      <c r="AT218" s="218" t="s">
        <v>166</v>
      </c>
      <c r="AU218" s="218" t="s">
        <v>84</v>
      </c>
      <c r="AY218" s="19" t="s">
        <v>164</v>
      </c>
      <c r="BE218" s="219">
        <f>IF(N218="základní",J218,0)</f>
        <v>0</v>
      </c>
      <c r="BF218" s="219">
        <f>IF(N218="snížená",J218,0)</f>
        <v>0</v>
      </c>
      <c r="BG218" s="219">
        <f>IF(N218="zákl. přenesená",J218,0)</f>
        <v>0</v>
      </c>
      <c r="BH218" s="219">
        <f>IF(N218="sníž. přenesená",J218,0)</f>
        <v>0</v>
      </c>
      <c r="BI218" s="219">
        <f>IF(N218="nulová",J218,0)</f>
        <v>0</v>
      </c>
      <c r="BJ218" s="19" t="s">
        <v>84</v>
      </c>
      <c r="BK218" s="219">
        <f>ROUND(I218*H218,2)</f>
        <v>0</v>
      </c>
      <c r="BL218" s="19" t="s">
        <v>171</v>
      </c>
      <c r="BM218" s="218" t="s">
        <v>1059</v>
      </c>
    </row>
    <row r="219" s="2" customFormat="1">
      <c r="A219" s="41"/>
      <c r="B219" s="42"/>
      <c r="C219" s="43"/>
      <c r="D219" s="227" t="s">
        <v>592</v>
      </c>
      <c r="E219" s="43"/>
      <c r="F219" s="268" t="s">
        <v>1778</v>
      </c>
      <c r="G219" s="43"/>
      <c r="H219" s="43"/>
      <c r="I219" s="222"/>
      <c r="J219" s="43"/>
      <c r="K219" s="43"/>
      <c r="L219" s="47"/>
      <c r="M219" s="223"/>
      <c r="N219" s="224"/>
      <c r="O219" s="87"/>
      <c r="P219" s="87"/>
      <c r="Q219" s="87"/>
      <c r="R219" s="87"/>
      <c r="S219" s="87"/>
      <c r="T219" s="88"/>
      <c r="U219" s="41"/>
      <c r="V219" s="41"/>
      <c r="W219" s="41"/>
      <c r="X219" s="41"/>
      <c r="Y219" s="41"/>
      <c r="Z219" s="41"/>
      <c r="AA219" s="41"/>
      <c r="AB219" s="41"/>
      <c r="AC219" s="41"/>
      <c r="AD219" s="41"/>
      <c r="AE219" s="41"/>
      <c r="AT219" s="19" t="s">
        <v>592</v>
      </c>
      <c r="AU219" s="19" t="s">
        <v>84</v>
      </c>
    </row>
    <row r="220" s="2" customFormat="1" ht="40.8" customHeight="1">
      <c r="A220" s="41"/>
      <c r="B220" s="42"/>
      <c r="C220" s="207" t="s">
        <v>556</v>
      </c>
      <c r="D220" s="207" t="s">
        <v>166</v>
      </c>
      <c r="E220" s="208" t="s">
        <v>1779</v>
      </c>
      <c r="F220" s="209" t="s">
        <v>1780</v>
      </c>
      <c r="G220" s="210" t="s">
        <v>1597</v>
      </c>
      <c r="H220" s="211">
        <v>1</v>
      </c>
      <c r="I220" s="212"/>
      <c r="J220" s="213">
        <f>ROUND(I220*H220,2)</f>
        <v>0</v>
      </c>
      <c r="K220" s="209" t="s">
        <v>32</v>
      </c>
      <c r="L220" s="47"/>
      <c r="M220" s="214" t="s">
        <v>32</v>
      </c>
      <c r="N220" s="215" t="s">
        <v>47</v>
      </c>
      <c r="O220" s="87"/>
      <c r="P220" s="216">
        <f>O220*H220</f>
        <v>0</v>
      </c>
      <c r="Q220" s="216">
        <v>0</v>
      </c>
      <c r="R220" s="216">
        <f>Q220*H220</f>
        <v>0</v>
      </c>
      <c r="S220" s="216">
        <v>0</v>
      </c>
      <c r="T220" s="217">
        <f>S220*H220</f>
        <v>0</v>
      </c>
      <c r="U220" s="41"/>
      <c r="V220" s="41"/>
      <c r="W220" s="41"/>
      <c r="X220" s="41"/>
      <c r="Y220" s="41"/>
      <c r="Z220" s="41"/>
      <c r="AA220" s="41"/>
      <c r="AB220" s="41"/>
      <c r="AC220" s="41"/>
      <c r="AD220" s="41"/>
      <c r="AE220" s="41"/>
      <c r="AR220" s="218" t="s">
        <v>171</v>
      </c>
      <c r="AT220" s="218" t="s">
        <v>166</v>
      </c>
      <c r="AU220" s="218" t="s">
        <v>84</v>
      </c>
      <c r="AY220" s="19" t="s">
        <v>164</v>
      </c>
      <c r="BE220" s="219">
        <f>IF(N220="základní",J220,0)</f>
        <v>0</v>
      </c>
      <c r="BF220" s="219">
        <f>IF(N220="snížená",J220,0)</f>
        <v>0</v>
      </c>
      <c r="BG220" s="219">
        <f>IF(N220="zákl. přenesená",J220,0)</f>
        <v>0</v>
      </c>
      <c r="BH220" s="219">
        <f>IF(N220="sníž. přenesená",J220,0)</f>
        <v>0</v>
      </c>
      <c r="BI220" s="219">
        <f>IF(N220="nulová",J220,0)</f>
        <v>0</v>
      </c>
      <c r="BJ220" s="19" t="s">
        <v>84</v>
      </c>
      <c r="BK220" s="219">
        <f>ROUND(I220*H220,2)</f>
        <v>0</v>
      </c>
      <c r="BL220" s="19" t="s">
        <v>171</v>
      </c>
      <c r="BM220" s="218" t="s">
        <v>1069</v>
      </c>
    </row>
    <row r="221" s="2" customFormat="1">
      <c r="A221" s="41"/>
      <c r="B221" s="42"/>
      <c r="C221" s="43"/>
      <c r="D221" s="227" t="s">
        <v>592</v>
      </c>
      <c r="E221" s="43"/>
      <c r="F221" s="268" t="s">
        <v>1781</v>
      </c>
      <c r="G221" s="43"/>
      <c r="H221" s="43"/>
      <c r="I221" s="222"/>
      <c r="J221" s="43"/>
      <c r="K221" s="43"/>
      <c r="L221" s="47"/>
      <c r="M221" s="223"/>
      <c r="N221" s="224"/>
      <c r="O221" s="87"/>
      <c r="P221" s="87"/>
      <c r="Q221" s="87"/>
      <c r="R221" s="87"/>
      <c r="S221" s="87"/>
      <c r="T221" s="88"/>
      <c r="U221" s="41"/>
      <c r="V221" s="41"/>
      <c r="W221" s="41"/>
      <c r="X221" s="41"/>
      <c r="Y221" s="41"/>
      <c r="Z221" s="41"/>
      <c r="AA221" s="41"/>
      <c r="AB221" s="41"/>
      <c r="AC221" s="41"/>
      <c r="AD221" s="41"/>
      <c r="AE221" s="41"/>
      <c r="AT221" s="19" t="s">
        <v>592</v>
      </c>
      <c r="AU221" s="19" t="s">
        <v>84</v>
      </c>
    </row>
    <row r="222" s="2" customFormat="1" ht="26.4" customHeight="1">
      <c r="A222" s="41"/>
      <c r="B222" s="42"/>
      <c r="C222" s="207" t="s">
        <v>561</v>
      </c>
      <c r="D222" s="207" t="s">
        <v>166</v>
      </c>
      <c r="E222" s="208" t="s">
        <v>1782</v>
      </c>
      <c r="F222" s="209" t="s">
        <v>1783</v>
      </c>
      <c r="G222" s="210" t="s">
        <v>1597</v>
      </c>
      <c r="H222" s="211">
        <v>1</v>
      </c>
      <c r="I222" s="212"/>
      <c r="J222" s="213">
        <f>ROUND(I222*H222,2)</f>
        <v>0</v>
      </c>
      <c r="K222" s="209" t="s">
        <v>32</v>
      </c>
      <c r="L222" s="47"/>
      <c r="M222" s="214" t="s">
        <v>32</v>
      </c>
      <c r="N222" s="215" t="s">
        <v>47</v>
      </c>
      <c r="O222" s="87"/>
      <c r="P222" s="216">
        <f>O222*H222</f>
        <v>0</v>
      </c>
      <c r="Q222" s="216">
        <v>0</v>
      </c>
      <c r="R222" s="216">
        <f>Q222*H222</f>
        <v>0</v>
      </c>
      <c r="S222" s="216">
        <v>0</v>
      </c>
      <c r="T222" s="217">
        <f>S222*H222</f>
        <v>0</v>
      </c>
      <c r="U222" s="41"/>
      <c r="V222" s="41"/>
      <c r="W222" s="41"/>
      <c r="X222" s="41"/>
      <c r="Y222" s="41"/>
      <c r="Z222" s="41"/>
      <c r="AA222" s="41"/>
      <c r="AB222" s="41"/>
      <c r="AC222" s="41"/>
      <c r="AD222" s="41"/>
      <c r="AE222" s="41"/>
      <c r="AR222" s="218" t="s">
        <v>171</v>
      </c>
      <c r="AT222" s="218" t="s">
        <v>166</v>
      </c>
      <c r="AU222" s="218" t="s">
        <v>84</v>
      </c>
      <c r="AY222" s="19" t="s">
        <v>164</v>
      </c>
      <c r="BE222" s="219">
        <f>IF(N222="základní",J222,0)</f>
        <v>0</v>
      </c>
      <c r="BF222" s="219">
        <f>IF(N222="snížená",J222,0)</f>
        <v>0</v>
      </c>
      <c r="BG222" s="219">
        <f>IF(N222="zákl. přenesená",J222,0)</f>
        <v>0</v>
      </c>
      <c r="BH222" s="219">
        <f>IF(N222="sníž. přenesená",J222,0)</f>
        <v>0</v>
      </c>
      <c r="BI222" s="219">
        <f>IF(N222="nulová",J222,0)</f>
        <v>0</v>
      </c>
      <c r="BJ222" s="19" t="s">
        <v>84</v>
      </c>
      <c r="BK222" s="219">
        <f>ROUND(I222*H222,2)</f>
        <v>0</v>
      </c>
      <c r="BL222" s="19" t="s">
        <v>171</v>
      </c>
      <c r="BM222" s="218" t="s">
        <v>1078</v>
      </c>
    </row>
    <row r="223" s="2" customFormat="1" ht="40.8" customHeight="1">
      <c r="A223" s="41"/>
      <c r="B223" s="42"/>
      <c r="C223" s="207" t="s">
        <v>565</v>
      </c>
      <c r="D223" s="207" t="s">
        <v>166</v>
      </c>
      <c r="E223" s="208" t="s">
        <v>1784</v>
      </c>
      <c r="F223" s="209" t="s">
        <v>1774</v>
      </c>
      <c r="G223" s="210" t="s">
        <v>1597</v>
      </c>
      <c r="H223" s="211">
        <v>1</v>
      </c>
      <c r="I223" s="212"/>
      <c r="J223" s="213">
        <f>ROUND(I223*H223,2)</f>
        <v>0</v>
      </c>
      <c r="K223" s="209" t="s">
        <v>32</v>
      </c>
      <c r="L223" s="47"/>
      <c r="M223" s="214" t="s">
        <v>32</v>
      </c>
      <c r="N223" s="215" t="s">
        <v>47</v>
      </c>
      <c r="O223" s="87"/>
      <c r="P223" s="216">
        <f>O223*H223</f>
        <v>0</v>
      </c>
      <c r="Q223" s="216">
        <v>0</v>
      </c>
      <c r="R223" s="216">
        <f>Q223*H223</f>
        <v>0</v>
      </c>
      <c r="S223" s="216">
        <v>0</v>
      </c>
      <c r="T223" s="217">
        <f>S223*H223</f>
        <v>0</v>
      </c>
      <c r="U223" s="41"/>
      <c r="V223" s="41"/>
      <c r="W223" s="41"/>
      <c r="X223" s="41"/>
      <c r="Y223" s="41"/>
      <c r="Z223" s="41"/>
      <c r="AA223" s="41"/>
      <c r="AB223" s="41"/>
      <c r="AC223" s="41"/>
      <c r="AD223" s="41"/>
      <c r="AE223" s="41"/>
      <c r="AR223" s="218" t="s">
        <v>171</v>
      </c>
      <c r="AT223" s="218" t="s">
        <v>166</v>
      </c>
      <c r="AU223" s="218" t="s">
        <v>84</v>
      </c>
      <c r="AY223" s="19" t="s">
        <v>164</v>
      </c>
      <c r="BE223" s="219">
        <f>IF(N223="základní",J223,0)</f>
        <v>0</v>
      </c>
      <c r="BF223" s="219">
        <f>IF(N223="snížená",J223,0)</f>
        <v>0</v>
      </c>
      <c r="BG223" s="219">
        <f>IF(N223="zákl. přenesená",J223,0)</f>
        <v>0</v>
      </c>
      <c r="BH223" s="219">
        <f>IF(N223="sníž. přenesená",J223,0)</f>
        <v>0</v>
      </c>
      <c r="BI223" s="219">
        <f>IF(N223="nulová",J223,0)</f>
        <v>0</v>
      </c>
      <c r="BJ223" s="19" t="s">
        <v>84</v>
      </c>
      <c r="BK223" s="219">
        <f>ROUND(I223*H223,2)</f>
        <v>0</v>
      </c>
      <c r="BL223" s="19" t="s">
        <v>171</v>
      </c>
      <c r="BM223" s="218" t="s">
        <v>1087</v>
      </c>
    </row>
    <row r="224" s="2" customFormat="1">
      <c r="A224" s="41"/>
      <c r="B224" s="42"/>
      <c r="C224" s="43"/>
      <c r="D224" s="227" t="s">
        <v>592</v>
      </c>
      <c r="E224" s="43"/>
      <c r="F224" s="268" t="s">
        <v>1785</v>
      </c>
      <c r="G224" s="43"/>
      <c r="H224" s="43"/>
      <c r="I224" s="222"/>
      <c r="J224" s="43"/>
      <c r="K224" s="43"/>
      <c r="L224" s="47"/>
      <c r="M224" s="223"/>
      <c r="N224" s="224"/>
      <c r="O224" s="87"/>
      <c r="P224" s="87"/>
      <c r="Q224" s="87"/>
      <c r="R224" s="87"/>
      <c r="S224" s="87"/>
      <c r="T224" s="88"/>
      <c r="U224" s="41"/>
      <c r="V224" s="41"/>
      <c r="W224" s="41"/>
      <c r="X224" s="41"/>
      <c r="Y224" s="41"/>
      <c r="Z224" s="41"/>
      <c r="AA224" s="41"/>
      <c r="AB224" s="41"/>
      <c r="AC224" s="41"/>
      <c r="AD224" s="41"/>
      <c r="AE224" s="41"/>
      <c r="AT224" s="19" t="s">
        <v>592</v>
      </c>
      <c r="AU224" s="19" t="s">
        <v>84</v>
      </c>
    </row>
    <row r="225" s="12" customFormat="1" ht="25.92" customHeight="1">
      <c r="A225" s="12"/>
      <c r="B225" s="191"/>
      <c r="C225" s="192"/>
      <c r="D225" s="193" t="s">
        <v>75</v>
      </c>
      <c r="E225" s="194" t="s">
        <v>171</v>
      </c>
      <c r="F225" s="194" t="s">
        <v>1786</v>
      </c>
      <c r="G225" s="192"/>
      <c r="H225" s="192"/>
      <c r="I225" s="195"/>
      <c r="J225" s="196">
        <f>BK225</f>
        <v>0</v>
      </c>
      <c r="K225" s="192"/>
      <c r="L225" s="197"/>
      <c r="M225" s="198"/>
      <c r="N225" s="199"/>
      <c r="O225" s="199"/>
      <c r="P225" s="200">
        <f>SUM(P226:P241)</f>
        <v>0</v>
      </c>
      <c r="Q225" s="199"/>
      <c r="R225" s="200">
        <f>SUM(R226:R241)</f>
        <v>0</v>
      </c>
      <c r="S225" s="199"/>
      <c r="T225" s="201">
        <f>SUM(T226:T241)</f>
        <v>0</v>
      </c>
      <c r="U225" s="12"/>
      <c r="V225" s="12"/>
      <c r="W225" s="12"/>
      <c r="X225" s="12"/>
      <c r="Y225" s="12"/>
      <c r="Z225" s="12"/>
      <c r="AA225" s="12"/>
      <c r="AB225" s="12"/>
      <c r="AC225" s="12"/>
      <c r="AD225" s="12"/>
      <c r="AE225" s="12"/>
      <c r="AR225" s="202" t="s">
        <v>84</v>
      </c>
      <c r="AT225" s="203" t="s">
        <v>75</v>
      </c>
      <c r="AU225" s="203" t="s">
        <v>76</v>
      </c>
      <c r="AY225" s="202" t="s">
        <v>164</v>
      </c>
      <c r="BK225" s="204">
        <f>SUM(BK226:BK241)</f>
        <v>0</v>
      </c>
    </row>
    <row r="226" s="2" customFormat="1" ht="72" customHeight="1">
      <c r="A226" s="41"/>
      <c r="B226" s="42"/>
      <c r="C226" s="207" t="s">
        <v>570</v>
      </c>
      <c r="D226" s="207" t="s">
        <v>166</v>
      </c>
      <c r="E226" s="208" t="s">
        <v>1787</v>
      </c>
      <c r="F226" s="209" t="s">
        <v>1788</v>
      </c>
      <c r="G226" s="210" t="s">
        <v>1597</v>
      </c>
      <c r="H226" s="211">
        <v>1</v>
      </c>
      <c r="I226" s="212"/>
      <c r="J226" s="213">
        <f>ROUND(I226*H226,2)</f>
        <v>0</v>
      </c>
      <c r="K226" s="209" t="s">
        <v>32</v>
      </c>
      <c r="L226" s="47"/>
      <c r="M226" s="214" t="s">
        <v>32</v>
      </c>
      <c r="N226" s="215" t="s">
        <v>47</v>
      </c>
      <c r="O226" s="87"/>
      <c r="P226" s="216">
        <f>O226*H226</f>
        <v>0</v>
      </c>
      <c r="Q226" s="216">
        <v>0</v>
      </c>
      <c r="R226" s="216">
        <f>Q226*H226</f>
        <v>0</v>
      </c>
      <c r="S226" s="216">
        <v>0</v>
      </c>
      <c r="T226" s="217">
        <f>S226*H226</f>
        <v>0</v>
      </c>
      <c r="U226" s="41"/>
      <c r="V226" s="41"/>
      <c r="W226" s="41"/>
      <c r="X226" s="41"/>
      <c r="Y226" s="41"/>
      <c r="Z226" s="41"/>
      <c r="AA226" s="41"/>
      <c r="AB226" s="41"/>
      <c r="AC226" s="41"/>
      <c r="AD226" s="41"/>
      <c r="AE226" s="41"/>
      <c r="AR226" s="218" t="s">
        <v>171</v>
      </c>
      <c r="AT226" s="218" t="s">
        <v>166</v>
      </c>
      <c r="AU226" s="218" t="s">
        <v>84</v>
      </c>
      <c r="AY226" s="19" t="s">
        <v>164</v>
      </c>
      <c r="BE226" s="219">
        <f>IF(N226="základní",J226,0)</f>
        <v>0</v>
      </c>
      <c r="BF226" s="219">
        <f>IF(N226="snížená",J226,0)</f>
        <v>0</v>
      </c>
      <c r="BG226" s="219">
        <f>IF(N226="zákl. přenesená",J226,0)</f>
        <v>0</v>
      </c>
      <c r="BH226" s="219">
        <f>IF(N226="sníž. přenesená",J226,0)</f>
        <v>0</v>
      </c>
      <c r="BI226" s="219">
        <f>IF(N226="nulová",J226,0)</f>
        <v>0</v>
      </c>
      <c r="BJ226" s="19" t="s">
        <v>84</v>
      </c>
      <c r="BK226" s="219">
        <f>ROUND(I226*H226,2)</f>
        <v>0</v>
      </c>
      <c r="BL226" s="19" t="s">
        <v>171</v>
      </c>
      <c r="BM226" s="218" t="s">
        <v>1094</v>
      </c>
    </row>
    <row r="227" s="2" customFormat="1" ht="24" customHeight="1">
      <c r="A227" s="41"/>
      <c r="B227" s="42"/>
      <c r="C227" s="207" t="s">
        <v>575</v>
      </c>
      <c r="D227" s="207" t="s">
        <v>166</v>
      </c>
      <c r="E227" s="208" t="s">
        <v>1789</v>
      </c>
      <c r="F227" s="209" t="s">
        <v>1790</v>
      </c>
      <c r="G227" s="210" t="s">
        <v>1597</v>
      </c>
      <c r="H227" s="211">
        <v>1</v>
      </c>
      <c r="I227" s="212"/>
      <c r="J227" s="213">
        <f>ROUND(I227*H227,2)</f>
        <v>0</v>
      </c>
      <c r="K227" s="209" t="s">
        <v>32</v>
      </c>
      <c r="L227" s="47"/>
      <c r="M227" s="214" t="s">
        <v>32</v>
      </c>
      <c r="N227" s="215" t="s">
        <v>47</v>
      </c>
      <c r="O227" s="87"/>
      <c r="P227" s="216">
        <f>O227*H227</f>
        <v>0</v>
      </c>
      <c r="Q227" s="216">
        <v>0</v>
      </c>
      <c r="R227" s="216">
        <f>Q227*H227</f>
        <v>0</v>
      </c>
      <c r="S227" s="216">
        <v>0</v>
      </c>
      <c r="T227" s="217">
        <f>S227*H227</f>
        <v>0</v>
      </c>
      <c r="U227" s="41"/>
      <c r="V227" s="41"/>
      <c r="W227" s="41"/>
      <c r="X227" s="41"/>
      <c r="Y227" s="41"/>
      <c r="Z227" s="41"/>
      <c r="AA227" s="41"/>
      <c r="AB227" s="41"/>
      <c r="AC227" s="41"/>
      <c r="AD227" s="41"/>
      <c r="AE227" s="41"/>
      <c r="AR227" s="218" t="s">
        <v>171</v>
      </c>
      <c r="AT227" s="218" t="s">
        <v>166</v>
      </c>
      <c r="AU227" s="218" t="s">
        <v>84</v>
      </c>
      <c r="AY227" s="19" t="s">
        <v>164</v>
      </c>
      <c r="BE227" s="219">
        <f>IF(N227="základní",J227,0)</f>
        <v>0</v>
      </c>
      <c r="BF227" s="219">
        <f>IF(N227="snížená",J227,0)</f>
        <v>0</v>
      </c>
      <c r="BG227" s="219">
        <f>IF(N227="zákl. přenesená",J227,0)</f>
        <v>0</v>
      </c>
      <c r="BH227" s="219">
        <f>IF(N227="sníž. přenesená",J227,0)</f>
        <v>0</v>
      </c>
      <c r="BI227" s="219">
        <f>IF(N227="nulová",J227,0)</f>
        <v>0</v>
      </c>
      <c r="BJ227" s="19" t="s">
        <v>84</v>
      </c>
      <c r="BK227" s="219">
        <f>ROUND(I227*H227,2)</f>
        <v>0</v>
      </c>
      <c r="BL227" s="19" t="s">
        <v>171</v>
      </c>
      <c r="BM227" s="218" t="s">
        <v>1105</v>
      </c>
    </row>
    <row r="228" s="2" customFormat="1" ht="26.4" customHeight="1">
      <c r="A228" s="41"/>
      <c r="B228" s="42"/>
      <c r="C228" s="207" t="s">
        <v>580</v>
      </c>
      <c r="D228" s="207" t="s">
        <v>166</v>
      </c>
      <c r="E228" s="208" t="s">
        <v>1791</v>
      </c>
      <c r="F228" s="209" t="s">
        <v>1792</v>
      </c>
      <c r="G228" s="210" t="s">
        <v>1597</v>
      </c>
      <c r="H228" s="211">
        <v>1</v>
      </c>
      <c r="I228" s="212"/>
      <c r="J228" s="213">
        <f>ROUND(I228*H228,2)</f>
        <v>0</v>
      </c>
      <c r="K228" s="209" t="s">
        <v>32</v>
      </c>
      <c r="L228" s="47"/>
      <c r="M228" s="214" t="s">
        <v>32</v>
      </c>
      <c r="N228" s="215" t="s">
        <v>47</v>
      </c>
      <c r="O228" s="87"/>
      <c r="P228" s="216">
        <f>O228*H228</f>
        <v>0</v>
      </c>
      <c r="Q228" s="216">
        <v>0</v>
      </c>
      <c r="R228" s="216">
        <f>Q228*H228</f>
        <v>0</v>
      </c>
      <c r="S228" s="216">
        <v>0</v>
      </c>
      <c r="T228" s="217">
        <f>S228*H228</f>
        <v>0</v>
      </c>
      <c r="U228" s="41"/>
      <c r="V228" s="41"/>
      <c r="W228" s="41"/>
      <c r="X228" s="41"/>
      <c r="Y228" s="41"/>
      <c r="Z228" s="41"/>
      <c r="AA228" s="41"/>
      <c r="AB228" s="41"/>
      <c r="AC228" s="41"/>
      <c r="AD228" s="41"/>
      <c r="AE228" s="41"/>
      <c r="AR228" s="218" t="s">
        <v>171</v>
      </c>
      <c r="AT228" s="218" t="s">
        <v>166</v>
      </c>
      <c r="AU228" s="218" t="s">
        <v>84</v>
      </c>
      <c r="AY228" s="19" t="s">
        <v>164</v>
      </c>
      <c r="BE228" s="219">
        <f>IF(N228="základní",J228,0)</f>
        <v>0</v>
      </c>
      <c r="BF228" s="219">
        <f>IF(N228="snížená",J228,0)</f>
        <v>0</v>
      </c>
      <c r="BG228" s="219">
        <f>IF(N228="zákl. přenesená",J228,0)</f>
        <v>0</v>
      </c>
      <c r="BH228" s="219">
        <f>IF(N228="sníž. přenesená",J228,0)</f>
        <v>0</v>
      </c>
      <c r="BI228" s="219">
        <f>IF(N228="nulová",J228,0)</f>
        <v>0</v>
      </c>
      <c r="BJ228" s="19" t="s">
        <v>84</v>
      </c>
      <c r="BK228" s="219">
        <f>ROUND(I228*H228,2)</f>
        <v>0</v>
      </c>
      <c r="BL228" s="19" t="s">
        <v>171</v>
      </c>
      <c r="BM228" s="218" t="s">
        <v>1114</v>
      </c>
    </row>
    <row r="229" s="2" customFormat="1" ht="36" customHeight="1">
      <c r="A229" s="41"/>
      <c r="B229" s="42"/>
      <c r="C229" s="207" t="s">
        <v>585</v>
      </c>
      <c r="D229" s="207" t="s">
        <v>166</v>
      </c>
      <c r="E229" s="208" t="s">
        <v>1793</v>
      </c>
      <c r="F229" s="209" t="s">
        <v>1794</v>
      </c>
      <c r="G229" s="210" t="s">
        <v>1597</v>
      </c>
      <c r="H229" s="211">
        <v>1</v>
      </c>
      <c r="I229" s="212"/>
      <c r="J229" s="213">
        <f>ROUND(I229*H229,2)</f>
        <v>0</v>
      </c>
      <c r="K229" s="209" t="s">
        <v>32</v>
      </c>
      <c r="L229" s="47"/>
      <c r="M229" s="214" t="s">
        <v>32</v>
      </c>
      <c r="N229" s="215" t="s">
        <v>47</v>
      </c>
      <c r="O229" s="87"/>
      <c r="P229" s="216">
        <f>O229*H229</f>
        <v>0</v>
      </c>
      <c r="Q229" s="216">
        <v>0</v>
      </c>
      <c r="R229" s="216">
        <f>Q229*H229</f>
        <v>0</v>
      </c>
      <c r="S229" s="216">
        <v>0</v>
      </c>
      <c r="T229" s="217">
        <f>S229*H229</f>
        <v>0</v>
      </c>
      <c r="U229" s="41"/>
      <c r="V229" s="41"/>
      <c r="W229" s="41"/>
      <c r="X229" s="41"/>
      <c r="Y229" s="41"/>
      <c r="Z229" s="41"/>
      <c r="AA229" s="41"/>
      <c r="AB229" s="41"/>
      <c r="AC229" s="41"/>
      <c r="AD229" s="41"/>
      <c r="AE229" s="41"/>
      <c r="AR229" s="218" t="s">
        <v>171</v>
      </c>
      <c r="AT229" s="218" t="s">
        <v>166</v>
      </c>
      <c r="AU229" s="218" t="s">
        <v>84</v>
      </c>
      <c r="AY229" s="19" t="s">
        <v>164</v>
      </c>
      <c r="BE229" s="219">
        <f>IF(N229="základní",J229,0)</f>
        <v>0</v>
      </c>
      <c r="BF229" s="219">
        <f>IF(N229="snížená",J229,0)</f>
        <v>0</v>
      </c>
      <c r="BG229" s="219">
        <f>IF(N229="zákl. přenesená",J229,0)</f>
        <v>0</v>
      </c>
      <c r="BH229" s="219">
        <f>IF(N229="sníž. přenesená",J229,0)</f>
        <v>0</v>
      </c>
      <c r="BI229" s="219">
        <f>IF(N229="nulová",J229,0)</f>
        <v>0</v>
      </c>
      <c r="BJ229" s="19" t="s">
        <v>84</v>
      </c>
      <c r="BK229" s="219">
        <f>ROUND(I229*H229,2)</f>
        <v>0</v>
      </c>
      <c r="BL229" s="19" t="s">
        <v>171</v>
      </c>
      <c r="BM229" s="218" t="s">
        <v>1123</v>
      </c>
    </row>
    <row r="230" s="2" customFormat="1" ht="16.5" customHeight="1">
      <c r="A230" s="41"/>
      <c r="B230" s="42"/>
      <c r="C230" s="207" t="s">
        <v>597</v>
      </c>
      <c r="D230" s="207" t="s">
        <v>166</v>
      </c>
      <c r="E230" s="208" t="s">
        <v>1795</v>
      </c>
      <c r="F230" s="209" t="s">
        <v>1796</v>
      </c>
      <c r="G230" s="210" t="s">
        <v>1597</v>
      </c>
      <c r="H230" s="211">
        <v>2</v>
      </c>
      <c r="I230" s="212"/>
      <c r="J230" s="213">
        <f>ROUND(I230*H230,2)</f>
        <v>0</v>
      </c>
      <c r="K230" s="209" t="s">
        <v>32</v>
      </c>
      <c r="L230" s="47"/>
      <c r="M230" s="214" t="s">
        <v>32</v>
      </c>
      <c r="N230" s="215" t="s">
        <v>47</v>
      </c>
      <c r="O230" s="87"/>
      <c r="P230" s="216">
        <f>O230*H230</f>
        <v>0</v>
      </c>
      <c r="Q230" s="216">
        <v>0</v>
      </c>
      <c r="R230" s="216">
        <f>Q230*H230</f>
        <v>0</v>
      </c>
      <c r="S230" s="216">
        <v>0</v>
      </c>
      <c r="T230" s="217">
        <f>S230*H230</f>
        <v>0</v>
      </c>
      <c r="U230" s="41"/>
      <c r="V230" s="41"/>
      <c r="W230" s="41"/>
      <c r="X230" s="41"/>
      <c r="Y230" s="41"/>
      <c r="Z230" s="41"/>
      <c r="AA230" s="41"/>
      <c r="AB230" s="41"/>
      <c r="AC230" s="41"/>
      <c r="AD230" s="41"/>
      <c r="AE230" s="41"/>
      <c r="AR230" s="218" t="s">
        <v>171</v>
      </c>
      <c r="AT230" s="218" t="s">
        <v>166</v>
      </c>
      <c r="AU230" s="218" t="s">
        <v>84</v>
      </c>
      <c r="AY230" s="19" t="s">
        <v>164</v>
      </c>
      <c r="BE230" s="219">
        <f>IF(N230="základní",J230,0)</f>
        <v>0</v>
      </c>
      <c r="BF230" s="219">
        <f>IF(N230="snížená",J230,0)</f>
        <v>0</v>
      </c>
      <c r="BG230" s="219">
        <f>IF(N230="zákl. přenesená",J230,0)</f>
        <v>0</v>
      </c>
      <c r="BH230" s="219">
        <f>IF(N230="sníž. přenesená",J230,0)</f>
        <v>0</v>
      </c>
      <c r="BI230" s="219">
        <f>IF(N230="nulová",J230,0)</f>
        <v>0</v>
      </c>
      <c r="BJ230" s="19" t="s">
        <v>84</v>
      </c>
      <c r="BK230" s="219">
        <f>ROUND(I230*H230,2)</f>
        <v>0</v>
      </c>
      <c r="BL230" s="19" t="s">
        <v>171</v>
      </c>
      <c r="BM230" s="218" t="s">
        <v>1133</v>
      </c>
    </row>
    <row r="231" s="2" customFormat="1" ht="16.5" customHeight="1">
      <c r="A231" s="41"/>
      <c r="B231" s="42"/>
      <c r="C231" s="207" t="s">
        <v>602</v>
      </c>
      <c r="D231" s="207" t="s">
        <v>166</v>
      </c>
      <c r="E231" s="208" t="s">
        <v>1797</v>
      </c>
      <c r="F231" s="209" t="s">
        <v>1798</v>
      </c>
      <c r="G231" s="210" t="s">
        <v>1597</v>
      </c>
      <c r="H231" s="211">
        <v>3</v>
      </c>
      <c r="I231" s="212"/>
      <c r="J231" s="213">
        <f>ROUND(I231*H231,2)</f>
        <v>0</v>
      </c>
      <c r="K231" s="209" t="s">
        <v>32</v>
      </c>
      <c r="L231" s="47"/>
      <c r="M231" s="214" t="s">
        <v>32</v>
      </c>
      <c r="N231" s="215" t="s">
        <v>47</v>
      </c>
      <c r="O231" s="87"/>
      <c r="P231" s="216">
        <f>O231*H231</f>
        <v>0</v>
      </c>
      <c r="Q231" s="216">
        <v>0</v>
      </c>
      <c r="R231" s="216">
        <f>Q231*H231</f>
        <v>0</v>
      </c>
      <c r="S231" s="216">
        <v>0</v>
      </c>
      <c r="T231" s="217">
        <f>S231*H231</f>
        <v>0</v>
      </c>
      <c r="U231" s="41"/>
      <c r="V231" s="41"/>
      <c r="W231" s="41"/>
      <c r="X231" s="41"/>
      <c r="Y231" s="41"/>
      <c r="Z231" s="41"/>
      <c r="AA231" s="41"/>
      <c r="AB231" s="41"/>
      <c r="AC231" s="41"/>
      <c r="AD231" s="41"/>
      <c r="AE231" s="41"/>
      <c r="AR231" s="218" t="s">
        <v>171</v>
      </c>
      <c r="AT231" s="218" t="s">
        <v>166</v>
      </c>
      <c r="AU231" s="218" t="s">
        <v>84</v>
      </c>
      <c r="AY231" s="19" t="s">
        <v>164</v>
      </c>
      <c r="BE231" s="219">
        <f>IF(N231="základní",J231,0)</f>
        <v>0</v>
      </c>
      <c r="BF231" s="219">
        <f>IF(N231="snížená",J231,0)</f>
        <v>0</v>
      </c>
      <c r="BG231" s="219">
        <f>IF(N231="zákl. přenesená",J231,0)</f>
        <v>0</v>
      </c>
      <c r="BH231" s="219">
        <f>IF(N231="sníž. přenesená",J231,0)</f>
        <v>0</v>
      </c>
      <c r="BI231" s="219">
        <f>IF(N231="nulová",J231,0)</f>
        <v>0</v>
      </c>
      <c r="BJ231" s="19" t="s">
        <v>84</v>
      </c>
      <c r="BK231" s="219">
        <f>ROUND(I231*H231,2)</f>
        <v>0</v>
      </c>
      <c r="BL231" s="19" t="s">
        <v>171</v>
      </c>
      <c r="BM231" s="218" t="s">
        <v>1146</v>
      </c>
    </row>
    <row r="232" s="2" customFormat="1" ht="16.5" customHeight="1">
      <c r="A232" s="41"/>
      <c r="B232" s="42"/>
      <c r="C232" s="207" t="s">
        <v>608</v>
      </c>
      <c r="D232" s="207" t="s">
        <v>166</v>
      </c>
      <c r="E232" s="208" t="s">
        <v>1799</v>
      </c>
      <c r="F232" s="209" t="s">
        <v>1800</v>
      </c>
      <c r="G232" s="210" t="s">
        <v>1597</v>
      </c>
      <c r="H232" s="211">
        <v>1</v>
      </c>
      <c r="I232" s="212"/>
      <c r="J232" s="213">
        <f>ROUND(I232*H232,2)</f>
        <v>0</v>
      </c>
      <c r="K232" s="209" t="s">
        <v>32</v>
      </c>
      <c r="L232" s="47"/>
      <c r="M232" s="214" t="s">
        <v>32</v>
      </c>
      <c r="N232" s="215" t="s">
        <v>47</v>
      </c>
      <c r="O232" s="87"/>
      <c r="P232" s="216">
        <f>O232*H232</f>
        <v>0</v>
      </c>
      <c r="Q232" s="216">
        <v>0</v>
      </c>
      <c r="R232" s="216">
        <f>Q232*H232</f>
        <v>0</v>
      </c>
      <c r="S232" s="216">
        <v>0</v>
      </c>
      <c r="T232" s="217">
        <f>S232*H232</f>
        <v>0</v>
      </c>
      <c r="U232" s="41"/>
      <c r="V232" s="41"/>
      <c r="W232" s="41"/>
      <c r="X232" s="41"/>
      <c r="Y232" s="41"/>
      <c r="Z232" s="41"/>
      <c r="AA232" s="41"/>
      <c r="AB232" s="41"/>
      <c r="AC232" s="41"/>
      <c r="AD232" s="41"/>
      <c r="AE232" s="41"/>
      <c r="AR232" s="218" t="s">
        <v>171</v>
      </c>
      <c r="AT232" s="218" t="s">
        <v>166</v>
      </c>
      <c r="AU232" s="218" t="s">
        <v>84</v>
      </c>
      <c r="AY232" s="19" t="s">
        <v>164</v>
      </c>
      <c r="BE232" s="219">
        <f>IF(N232="základní",J232,0)</f>
        <v>0</v>
      </c>
      <c r="BF232" s="219">
        <f>IF(N232="snížená",J232,0)</f>
        <v>0</v>
      </c>
      <c r="BG232" s="219">
        <f>IF(N232="zákl. přenesená",J232,0)</f>
        <v>0</v>
      </c>
      <c r="BH232" s="219">
        <f>IF(N232="sníž. přenesená",J232,0)</f>
        <v>0</v>
      </c>
      <c r="BI232" s="219">
        <f>IF(N232="nulová",J232,0)</f>
        <v>0</v>
      </c>
      <c r="BJ232" s="19" t="s">
        <v>84</v>
      </c>
      <c r="BK232" s="219">
        <f>ROUND(I232*H232,2)</f>
        <v>0</v>
      </c>
      <c r="BL232" s="19" t="s">
        <v>171</v>
      </c>
      <c r="BM232" s="218" t="s">
        <v>1158</v>
      </c>
    </row>
    <row r="233" s="2" customFormat="1" ht="16.5" customHeight="1">
      <c r="A233" s="41"/>
      <c r="B233" s="42"/>
      <c r="C233" s="207" t="s">
        <v>613</v>
      </c>
      <c r="D233" s="207" t="s">
        <v>166</v>
      </c>
      <c r="E233" s="208" t="s">
        <v>1801</v>
      </c>
      <c r="F233" s="209" t="s">
        <v>1802</v>
      </c>
      <c r="G233" s="210" t="s">
        <v>1597</v>
      </c>
      <c r="H233" s="211">
        <v>1</v>
      </c>
      <c r="I233" s="212"/>
      <c r="J233" s="213">
        <f>ROUND(I233*H233,2)</f>
        <v>0</v>
      </c>
      <c r="K233" s="209" t="s">
        <v>32</v>
      </c>
      <c r="L233" s="47"/>
      <c r="M233" s="214" t="s">
        <v>32</v>
      </c>
      <c r="N233" s="215" t="s">
        <v>47</v>
      </c>
      <c r="O233" s="87"/>
      <c r="P233" s="216">
        <f>O233*H233</f>
        <v>0</v>
      </c>
      <c r="Q233" s="216">
        <v>0</v>
      </c>
      <c r="R233" s="216">
        <f>Q233*H233</f>
        <v>0</v>
      </c>
      <c r="S233" s="216">
        <v>0</v>
      </c>
      <c r="T233" s="217">
        <f>S233*H233</f>
        <v>0</v>
      </c>
      <c r="U233" s="41"/>
      <c r="V233" s="41"/>
      <c r="W233" s="41"/>
      <c r="X233" s="41"/>
      <c r="Y233" s="41"/>
      <c r="Z233" s="41"/>
      <c r="AA233" s="41"/>
      <c r="AB233" s="41"/>
      <c r="AC233" s="41"/>
      <c r="AD233" s="41"/>
      <c r="AE233" s="41"/>
      <c r="AR233" s="218" t="s">
        <v>171</v>
      </c>
      <c r="AT233" s="218" t="s">
        <v>166</v>
      </c>
      <c r="AU233" s="218" t="s">
        <v>84</v>
      </c>
      <c r="AY233" s="19" t="s">
        <v>164</v>
      </c>
      <c r="BE233" s="219">
        <f>IF(N233="základní",J233,0)</f>
        <v>0</v>
      </c>
      <c r="BF233" s="219">
        <f>IF(N233="snížená",J233,0)</f>
        <v>0</v>
      </c>
      <c r="BG233" s="219">
        <f>IF(N233="zákl. přenesená",J233,0)</f>
        <v>0</v>
      </c>
      <c r="BH233" s="219">
        <f>IF(N233="sníž. přenesená",J233,0)</f>
        <v>0</v>
      </c>
      <c r="BI233" s="219">
        <f>IF(N233="nulová",J233,0)</f>
        <v>0</v>
      </c>
      <c r="BJ233" s="19" t="s">
        <v>84</v>
      </c>
      <c r="BK233" s="219">
        <f>ROUND(I233*H233,2)</f>
        <v>0</v>
      </c>
      <c r="BL233" s="19" t="s">
        <v>171</v>
      </c>
      <c r="BM233" s="218" t="s">
        <v>1168</v>
      </c>
    </row>
    <row r="234" s="2" customFormat="1" ht="16.5" customHeight="1">
      <c r="A234" s="41"/>
      <c r="B234" s="42"/>
      <c r="C234" s="207" t="s">
        <v>618</v>
      </c>
      <c r="D234" s="207" t="s">
        <v>166</v>
      </c>
      <c r="E234" s="208" t="s">
        <v>1803</v>
      </c>
      <c r="F234" s="209" t="s">
        <v>1804</v>
      </c>
      <c r="G234" s="210" t="s">
        <v>1597</v>
      </c>
      <c r="H234" s="211">
        <v>2</v>
      </c>
      <c r="I234" s="212"/>
      <c r="J234" s="213">
        <f>ROUND(I234*H234,2)</f>
        <v>0</v>
      </c>
      <c r="K234" s="209" t="s">
        <v>32</v>
      </c>
      <c r="L234" s="47"/>
      <c r="M234" s="214" t="s">
        <v>32</v>
      </c>
      <c r="N234" s="215" t="s">
        <v>47</v>
      </c>
      <c r="O234" s="87"/>
      <c r="P234" s="216">
        <f>O234*H234</f>
        <v>0</v>
      </c>
      <c r="Q234" s="216">
        <v>0</v>
      </c>
      <c r="R234" s="216">
        <f>Q234*H234</f>
        <v>0</v>
      </c>
      <c r="S234" s="216">
        <v>0</v>
      </c>
      <c r="T234" s="217">
        <f>S234*H234</f>
        <v>0</v>
      </c>
      <c r="U234" s="41"/>
      <c r="V234" s="41"/>
      <c r="W234" s="41"/>
      <c r="X234" s="41"/>
      <c r="Y234" s="41"/>
      <c r="Z234" s="41"/>
      <c r="AA234" s="41"/>
      <c r="AB234" s="41"/>
      <c r="AC234" s="41"/>
      <c r="AD234" s="41"/>
      <c r="AE234" s="41"/>
      <c r="AR234" s="218" t="s">
        <v>171</v>
      </c>
      <c r="AT234" s="218" t="s">
        <v>166</v>
      </c>
      <c r="AU234" s="218" t="s">
        <v>84</v>
      </c>
      <c r="AY234" s="19" t="s">
        <v>164</v>
      </c>
      <c r="BE234" s="219">
        <f>IF(N234="základní",J234,0)</f>
        <v>0</v>
      </c>
      <c r="BF234" s="219">
        <f>IF(N234="snížená",J234,0)</f>
        <v>0</v>
      </c>
      <c r="BG234" s="219">
        <f>IF(N234="zákl. přenesená",J234,0)</f>
        <v>0</v>
      </c>
      <c r="BH234" s="219">
        <f>IF(N234="sníž. přenesená",J234,0)</f>
        <v>0</v>
      </c>
      <c r="BI234" s="219">
        <f>IF(N234="nulová",J234,0)</f>
        <v>0</v>
      </c>
      <c r="BJ234" s="19" t="s">
        <v>84</v>
      </c>
      <c r="BK234" s="219">
        <f>ROUND(I234*H234,2)</f>
        <v>0</v>
      </c>
      <c r="BL234" s="19" t="s">
        <v>171</v>
      </c>
      <c r="BM234" s="218" t="s">
        <v>1178</v>
      </c>
    </row>
    <row r="235" s="2" customFormat="1" ht="16.5" customHeight="1">
      <c r="A235" s="41"/>
      <c r="B235" s="42"/>
      <c r="C235" s="207" t="s">
        <v>623</v>
      </c>
      <c r="D235" s="207" t="s">
        <v>166</v>
      </c>
      <c r="E235" s="208" t="s">
        <v>1805</v>
      </c>
      <c r="F235" s="209" t="s">
        <v>1806</v>
      </c>
      <c r="G235" s="210" t="s">
        <v>1597</v>
      </c>
      <c r="H235" s="211">
        <v>3</v>
      </c>
      <c r="I235" s="212"/>
      <c r="J235" s="213">
        <f>ROUND(I235*H235,2)</f>
        <v>0</v>
      </c>
      <c r="K235" s="209" t="s">
        <v>32</v>
      </c>
      <c r="L235" s="47"/>
      <c r="M235" s="214" t="s">
        <v>32</v>
      </c>
      <c r="N235" s="215" t="s">
        <v>47</v>
      </c>
      <c r="O235" s="87"/>
      <c r="P235" s="216">
        <f>O235*H235</f>
        <v>0</v>
      </c>
      <c r="Q235" s="216">
        <v>0</v>
      </c>
      <c r="R235" s="216">
        <f>Q235*H235</f>
        <v>0</v>
      </c>
      <c r="S235" s="216">
        <v>0</v>
      </c>
      <c r="T235" s="217">
        <f>S235*H235</f>
        <v>0</v>
      </c>
      <c r="U235" s="41"/>
      <c r="V235" s="41"/>
      <c r="W235" s="41"/>
      <c r="X235" s="41"/>
      <c r="Y235" s="41"/>
      <c r="Z235" s="41"/>
      <c r="AA235" s="41"/>
      <c r="AB235" s="41"/>
      <c r="AC235" s="41"/>
      <c r="AD235" s="41"/>
      <c r="AE235" s="41"/>
      <c r="AR235" s="218" t="s">
        <v>171</v>
      </c>
      <c r="AT235" s="218" t="s">
        <v>166</v>
      </c>
      <c r="AU235" s="218" t="s">
        <v>84</v>
      </c>
      <c r="AY235" s="19" t="s">
        <v>164</v>
      </c>
      <c r="BE235" s="219">
        <f>IF(N235="základní",J235,0)</f>
        <v>0</v>
      </c>
      <c r="BF235" s="219">
        <f>IF(N235="snížená",J235,0)</f>
        <v>0</v>
      </c>
      <c r="BG235" s="219">
        <f>IF(N235="zákl. přenesená",J235,0)</f>
        <v>0</v>
      </c>
      <c r="BH235" s="219">
        <f>IF(N235="sníž. přenesená",J235,0)</f>
        <v>0</v>
      </c>
      <c r="BI235" s="219">
        <f>IF(N235="nulová",J235,0)</f>
        <v>0</v>
      </c>
      <c r="BJ235" s="19" t="s">
        <v>84</v>
      </c>
      <c r="BK235" s="219">
        <f>ROUND(I235*H235,2)</f>
        <v>0</v>
      </c>
      <c r="BL235" s="19" t="s">
        <v>171</v>
      </c>
      <c r="BM235" s="218" t="s">
        <v>1188</v>
      </c>
    </row>
    <row r="236" s="2" customFormat="1" ht="16.5" customHeight="1">
      <c r="A236" s="41"/>
      <c r="B236" s="42"/>
      <c r="C236" s="207" t="s">
        <v>628</v>
      </c>
      <c r="D236" s="207" t="s">
        <v>166</v>
      </c>
      <c r="E236" s="208" t="s">
        <v>1807</v>
      </c>
      <c r="F236" s="209" t="s">
        <v>1808</v>
      </c>
      <c r="G236" s="210" t="s">
        <v>1597</v>
      </c>
      <c r="H236" s="211">
        <v>3</v>
      </c>
      <c r="I236" s="212"/>
      <c r="J236" s="213">
        <f>ROUND(I236*H236,2)</f>
        <v>0</v>
      </c>
      <c r="K236" s="209" t="s">
        <v>32</v>
      </c>
      <c r="L236" s="47"/>
      <c r="M236" s="214" t="s">
        <v>32</v>
      </c>
      <c r="N236" s="215" t="s">
        <v>47</v>
      </c>
      <c r="O236" s="87"/>
      <c r="P236" s="216">
        <f>O236*H236</f>
        <v>0</v>
      </c>
      <c r="Q236" s="216">
        <v>0</v>
      </c>
      <c r="R236" s="216">
        <f>Q236*H236</f>
        <v>0</v>
      </c>
      <c r="S236" s="216">
        <v>0</v>
      </c>
      <c r="T236" s="217">
        <f>S236*H236</f>
        <v>0</v>
      </c>
      <c r="U236" s="41"/>
      <c r="V236" s="41"/>
      <c r="W236" s="41"/>
      <c r="X236" s="41"/>
      <c r="Y236" s="41"/>
      <c r="Z236" s="41"/>
      <c r="AA236" s="41"/>
      <c r="AB236" s="41"/>
      <c r="AC236" s="41"/>
      <c r="AD236" s="41"/>
      <c r="AE236" s="41"/>
      <c r="AR236" s="218" t="s">
        <v>171</v>
      </c>
      <c r="AT236" s="218" t="s">
        <v>166</v>
      </c>
      <c r="AU236" s="218" t="s">
        <v>84</v>
      </c>
      <c r="AY236" s="19" t="s">
        <v>164</v>
      </c>
      <c r="BE236" s="219">
        <f>IF(N236="základní",J236,0)</f>
        <v>0</v>
      </c>
      <c r="BF236" s="219">
        <f>IF(N236="snížená",J236,0)</f>
        <v>0</v>
      </c>
      <c r="BG236" s="219">
        <f>IF(N236="zákl. přenesená",J236,0)</f>
        <v>0</v>
      </c>
      <c r="BH236" s="219">
        <f>IF(N236="sníž. přenesená",J236,0)</f>
        <v>0</v>
      </c>
      <c r="BI236" s="219">
        <f>IF(N236="nulová",J236,0)</f>
        <v>0</v>
      </c>
      <c r="BJ236" s="19" t="s">
        <v>84</v>
      </c>
      <c r="BK236" s="219">
        <f>ROUND(I236*H236,2)</f>
        <v>0</v>
      </c>
      <c r="BL236" s="19" t="s">
        <v>171</v>
      </c>
      <c r="BM236" s="218" t="s">
        <v>1198</v>
      </c>
    </row>
    <row r="237" s="2" customFormat="1" ht="26.4" customHeight="1">
      <c r="A237" s="41"/>
      <c r="B237" s="42"/>
      <c r="C237" s="207" t="s">
        <v>633</v>
      </c>
      <c r="D237" s="207" t="s">
        <v>166</v>
      </c>
      <c r="E237" s="208" t="s">
        <v>1809</v>
      </c>
      <c r="F237" s="209" t="s">
        <v>1810</v>
      </c>
      <c r="G237" s="210" t="s">
        <v>1597</v>
      </c>
      <c r="H237" s="211">
        <v>1</v>
      </c>
      <c r="I237" s="212"/>
      <c r="J237" s="213">
        <f>ROUND(I237*H237,2)</f>
        <v>0</v>
      </c>
      <c r="K237" s="209" t="s">
        <v>32</v>
      </c>
      <c r="L237" s="47"/>
      <c r="M237" s="214" t="s">
        <v>32</v>
      </c>
      <c r="N237" s="215" t="s">
        <v>47</v>
      </c>
      <c r="O237" s="87"/>
      <c r="P237" s="216">
        <f>O237*H237</f>
        <v>0</v>
      </c>
      <c r="Q237" s="216">
        <v>0</v>
      </c>
      <c r="R237" s="216">
        <f>Q237*H237</f>
        <v>0</v>
      </c>
      <c r="S237" s="216">
        <v>0</v>
      </c>
      <c r="T237" s="217">
        <f>S237*H237</f>
        <v>0</v>
      </c>
      <c r="U237" s="41"/>
      <c r="V237" s="41"/>
      <c r="W237" s="41"/>
      <c r="X237" s="41"/>
      <c r="Y237" s="41"/>
      <c r="Z237" s="41"/>
      <c r="AA237" s="41"/>
      <c r="AB237" s="41"/>
      <c r="AC237" s="41"/>
      <c r="AD237" s="41"/>
      <c r="AE237" s="41"/>
      <c r="AR237" s="218" t="s">
        <v>171</v>
      </c>
      <c r="AT237" s="218" t="s">
        <v>166</v>
      </c>
      <c r="AU237" s="218" t="s">
        <v>84</v>
      </c>
      <c r="AY237" s="19" t="s">
        <v>164</v>
      </c>
      <c r="BE237" s="219">
        <f>IF(N237="základní",J237,0)</f>
        <v>0</v>
      </c>
      <c r="BF237" s="219">
        <f>IF(N237="snížená",J237,0)</f>
        <v>0</v>
      </c>
      <c r="BG237" s="219">
        <f>IF(N237="zákl. přenesená",J237,0)</f>
        <v>0</v>
      </c>
      <c r="BH237" s="219">
        <f>IF(N237="sníž. přenesená",J237,0)</f>
        <v>0</v>
      </c>
      <c r="BI237" s="219">
        <f>IF(N237="nulová",J237,0)</f>
        <v>0</v>
      </c>
      <c r="BJ237" s="19" t="s">
        <v>84</v>
      </c>
      <c r="BK237" s="219">
        <f>ROUND(I237*H237,2)</f>
        <v>0</v>
      </c>
      <c r="BL237" s="19" t="s">
        <v>171</v>
      </c>
      <c r="BM237" s="218" t="s">
        <v>1209</v>
      </c>
    </row>
    <row r="238" s="2" customFormat="1" ht="26.4" customHeight="1">
      <c r="A238" s="41"/>
      <c r="B238" s="42"/>
      <c r="C238" s="207" t="s">
        <v>638</v>
      </c>
      <c r="D238" s="207" t="s">
        <v>166</v>
      </c>
      <c r="E238" s="208" t="s">
        <v>1811</v>
      </c>
      <c r="F238" s="209" t="s">
        <v>1812</v>
      </c>
      <c r="G238" s="210" t="s">
        <v>1597</v>
      </c>
      <c r="H238" s="211">
        <v>1</v>
      </c>
      <c r="I238" s="212"/>
      <c r="J238" s="213">
        <f>ROUND(I238*H238,2)</f>
        <v>0</v>
      </c>
      <c r="K238" s="209" t="s">
        <v>32</v>
      </c>
      <c r="L238" s="47"/>
      <c r="M238" s="214" t="s">
        <v>32</v>
      </c>
      <c r="N238" s="215" t="s">
        <v>47</v>
      </c>
      <c r="O238" s="87"/>
      <c r="P238" s="216">
        <f>O238*H238</f>
        <v>0</v>
      </c>
      <c r="Q238" s="216">
        <v>0</v>
      </c>
      <c r="R238" s="216">
        <f>Q238*H238</f>
        <v>0</v>
      </c>
      <c r="S238" s="216">
        <v>0</v>
      </c>
      <c r="T238" s="217">
        <f>S238*H238</f>
        <v>0</v>
      </c>
      <c r="U238" s="41"/>
      <c r="V238" s="41"/>
      <c r="W238" s="41"/>
      <c r="X238" s="41"/>
      <c r="Y238" s="41"/>
      <c r="Z238" s="41"/>
      <c r="AA238" s="41"/>
      <c r="AB238" s="41"/>
      <c r="AC238" s="41"/>
      <c r="AD238" s="41"/>
      <c r="AE238" s="41"/>
      <c r="AR238" s="218" t="s">
        <v>171</v>
      </c>
      <c r="AT238" s="218" t="s">
        <v>166</v>
      </c>
      <c r="AU238" s="218" t="s">
        <v>84</v>
      </c>
      <c r="AY238" s="19" t="s">
        <v>164</v>
      </c>
      <c r="BE238" s="219">
        <f>IF(N238="základní",J238,0)</f>
        <v>0</v>
      </c>
      <c r="BF238" s="219">
        <f>IF(N238="snížená",J238,0)</f>
        <v>0</v>
      </c>
      <c r="BG238" s="219">
        <f>IF(N238="zákl. přenesená",J238,0)</f>
        <v>0</v>
      </c>
      <c r="BH238" s="219">
        <f>IF(N238="sníž. přenesená",J238,0)</f>
        <v>0</v>
      </c>
      <c r="BI238" s="219">
        <f>IF(N238="nulová",J238,0)</f>
        <v>0</v>
      </c>
      <c r="BJ238" s="19" t="s">
        <v>84</v>
      </c>
      <c r="BK238" s="219">
        <f>ROUND(I238*H238,2)</f>
        <v>0</v>
      </c>
      <c r="BL238" s="19" t="s">
        <v>171</v>
      </c>
      <c r="BM238" s="218" t="s">
        <v>1221</v>
      </c>
    </row>
    <row r="239" s="2" customFormat="1">
      <c r="A239" s="41"/>
      <c r="B239" s="42"/>
      <c r="C239" s="43"/>
      <c r="D239" s="227" t="s">
        <v>592</v>
      </c>
      <c r="E239" s="43"/>
      <c r="F239" s="268" t="s">
        <v>1601</v>
      </c>
      <c r="G239" s="43"/>
      <c r="H239" s="43"/>
      <c r="I239" s="222"/>
      <c r="J239" s="43"/>
      <c r="K239" s="43"/>
      <c r="L239" s="47"/>
      <c r="M239" s="223"/>
      <c r="N239" s="224"/>
      <c r="O239" s="87"/>
      <c r="P239" s="87"/>
      <c r="Q239" s="87"/>
      <c r="R239" s="87"/>
      <c r="S239" s="87"/>
      <c r="T239" s="88"/>
      <c r="U239" s="41"/>
      <c r="V239" s="41"/>
      <c r="W239" s="41"/>
      <c r="X239" s="41"/>
      <c r="Y239" s="41"/>
      <c r="Z239" s="41"/>
      <c r="AA239" s="41"/>
      <c r="AB239" s="41"/>
      <c r="AC239" s="41"/>
      <c r="AD239" s="41"/>
      <c r="AE239" s="41"/>
      <c r="AT239" s="19" t="s">
        <v>592</v>
      </c>
      <c r="AU239" s="19" t="s">
        <v>84</v>
      </c>
    </row>
    <row r="240" s="2" customFormat="1" ht="26.4" customHeight="1">
      <c r="A240" s="41"/>
      <c r="B240" s="42"/>
      <c r="C240" s="207" t="s">
        <v>644</v>
      </c>
      <c r="D240" s="207" t="s">
        <v>166</v>
      </c>
      <c r="E240" s="208" t="s">
        <v>1813</v>
      </c>
      <c r="F240" s="209" t="s">
        <v>1814</v>
      </c>
      <c r="G240" s="210" t="s">
        <v>1597</v>
      </c>
      <c r="H240" s="211">
        <v>1</v>
      </c>
      <c r="I240" s="212"/>
      <c r="J240" s="213">
        <f>ROUND(I240*H240,2)</f>
        <v>0</v>
      </c>
      <c r="K240" s="209" t="s">
        <v>32</v>
      </c>
      <c r="L240" s="47"/>
      <c r="M240" s="214" t="s">
        <v>32</v>
      </c>
      <c r="N240" s="215" t="s">
        <v>47</v>
      </c>
      <c r="O240" s="87"/>
      <c r="P240" s="216">
        <f>O240*H240</f>
        <v>0</v>
      </c>
      <c r="Q240" s="216">
        <v>0</v>
      </c>
      <c r="R240" s="216">
        <f>Q240*H240</f>
        <v>0</v>
      </c>
      <c r="S240" s="216">
        <v>0</v>
      </c>
      <c r="T240" s="217">
        <f>S240*H240</f>
        <v>0</v>
      </c>
      <c r="U240" s="41"/>
      <c r="V240" s="41"/>
      <c r="W240" s="41"/>
      <c r="X240" s="41"/>
      <c r="Y240" s="41"/>
      <c r="Z240" s="41"/>
      <c r="AA240" s="41"/>
      <c r="AB240" s="41"/>
      <c r="AC240" s="41"/>
      <c r="AD240" s="41"/>
      <c r="AE240" s="41"/>
      <c r="AR240" s="218" t="s">
        <v>171</v>
      </c>
      <c r="AT240" s="218" t="s">
        <v>166</v>
      </c>
      <c r="AU240" s="218" t="s">
        <v>84</v>
      </c>
      <c r="AY240" s="19" t="s">
        <v>164</v>
      </c>
      <c r="BE240" s="219">
        <f>IF(N240="základní",J240,0)</f>
        <v>0</v>
      </c>
      <c r="BF240" s="219">
        <f>IF(N240="snížená",J240,0)</f>
        <v>0</v>
      </c>
      <c r="BG240" s="219">
        <f>IF(N240="zákl. přenesená",J240,0)</f>
        <v>0</v>
      </c>
      <c r="BH240" s="219">
        <f>IF(N240="sníž. přenesená",J240,0)</f>
        <v>0</v>
      </c>
      <c r="BI240" s="219">
        <f>IF(N240="nulová",J240,0)</f>
        <v>0</v>
      </c>
      <c r="BJ240" s="19" t="s">
        <v>84</v>
      </c>
      <c r="BK240" s="219">
        <f>ROUND(I240*H240,2)</f>
        <v>0</v>
      </c>
      <c r="BL240" s="19" t="s">
        <v>171</v>
      </c>
      <c r="BM240" s="218" t="s">
        <v>1227</v>
      </c>
    </row>
    <row r="241" s="2" customFormat="1">
      <c r="A241" s="41"/>
      <c r="B241" s="42"/>
      <c r="C241" s="43"/>
      <c r="D241" s="227" t="s">
        <v>592</v>
      </c>
      <c r="E241" s="43"/>
      <c r="F241" s="268" t="s">
        <v>1601</v>
      </c>
      <c r="G241" s="43"/>
      <c r="H241" s="43"/>
      <c r="I241" s="222"/>
      <c r="J241" s="43"/>
      <c r="K241" s="43"/>
      <c r="L241" s="47"/>
      <c r="M241" s="274"/>
      <c r="N241" s="275"/>
      <c r="O241" s="271"/>
      <c r="P241" s="271"/>
      <c r="Q241" s="271"/>
      <c r="R241" s="271"/>
      <c r="S241" s="271"/>
      <c r="T241" s="276"/>
      <c r="U241" s="41"/>
      <c r="V241" s="41"/>
      <c r="W241" s="41"/>
      <c r="X241" s="41"/>
      <c r="Y241" s="41"/>
      <c r="Z241" s="41"/>
      <c r="AA241" s="41"/>
      <c r="AB241" s="41"/>
      <c r="AC241" s="41"/>
      <c r="AD241" s="41"/>
      <c r="AE241" s="41"/>
      <c r="AT241" s="19" t="s">
        <v>592</v>
      </c>
      <c r="AU241" s="19" t="s">
        <v>84</v>
      </c>
    </row>
    <row r="242" s="2" customFormat="1" ht="6.96" customHeight="1">
      <c r="A242" s="41"/>
      <c r="B242" s="62"/>
      <c r="C242" s="63"/>
      <c r="D242" s="63"/>
      <c r="E242" s="63"/>
      <c r="F242" s="63"/>
      <c r="G242" s="63"/>
      <c r="H242" s="63"/>
      <c r="I242" s="63"/>
      <c r="J242" s="63"/>
      <c r="K242" s="63"/>
      <c r="L242" s="47"/>
      <c r="M242" s="41"/>
      <c r="O242" s="41"/>
      <c r="P242" s="41"/>
      <c r="Q242" s="41"/>
      <c r="R242" s="41"/>
      <c r="S242" s="41"/>
      <c r="T242" s="41"/>
      <c r="U242" s="41"/>
      <c r="V242" s="41"/>
      <c r="W242" s="41"/>
      <c r="X242" s="41"/>
      <c r="Y242" s="41"/>
      <c r="Z242" s="41"/>
      <c r="AA242" s="41"/>
      <c r="AB242" s="41"/>
      <c r="AC242" s="41"/>
      <c r="AD242" s="41"/>
      <c r="AE242" s="41"/>
    </row>
  </sheetData>
  <sheetProtection sheet="1" autoFilter="0" formatColumns="0" formatRows="0" objects="1" scenarios="1" spinCount="100000" saltValue="gcFhQZD6JCINdVZJdl9d0TVO8cAwkJkgb2kwdOPSOS5h+5r+NDZkN0jJHwMiZZFYB3AvpcPPz7imV69yxoqakA==" hashValue="HiUf1MnJV0Wa+tGrwDasvg3EmSC6CyfTIqKB5SNXtwerNgBHyfWhNBAlPGYYnlMNlK3lXa9a8q2ixhYHD/NaKw==" algorithmName="SHA-512" password="CC35"/>
  <autoFilter ref="C82:K241"/>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95</v>
      </c>
    </row>
    <row r="3" s="1" customFormat="1" ht="6.96" customHeight="1">
      <c r="B3" s="131"/>
      <c r="C3" s="132"/>
      <c r="D3" s="132"/>
      <c r="E3" s="132"/>
      <c r="F3" s="132"/>
      <c r="G3" s="132"/>
      <c r="H3" s="132"/>
      <c r="I3" s="132"/>
      <c r="J3" s="132"/>
      <c r="K3" s="132"/>
      <c r="L3" s="22"/>
      <c r="AT3" s="19" t="s">
        <v>86</v>
      </c>
    </row>
    <row r="4" s="1" customFormat="1" ht="24.96" customHeight="1">
      <c r="B4" s="22"/>
      <c r="D4" s="133" t="s">
        <v>116</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Energetické úspory budovy č.5</v>
      </c>
      <c r="F7" s="135"/>
      <c r="G7" s="135"/>
      <c r="H7" s="135"/>
      <c r="L7" s="22"/>
    </row>
    <row r="8" s="2" customFormat="1" ht="12" customHeight="1">
      <c r="A8" s="41"/>
      <c r="B8" s="47"/>
      <c r="C8" s="41"/>
      <c r="D8" s="135" t="s">
        <v>117</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1815</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33</v>
      </c>
      <c r="G12" s="41"/>
      <c r="H12" s="41"/>
      <c r="I12" s="135" t="s">
        <v>24</v>
      </c>
      <c r="J12" s="140" t="str">
        <f>'Rekapitulace stavby'!AN8</f>
        <v>17. 12. 2023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ROUND(J80,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ROUND((SUM(BE80:BE109)),  2)</f>
        <v>0</v>
      </c>
      <c r="G33" s="41"/>
      <c r="H33" s="41"/>
      <c r="I33" s="151">
        <v>0.20999999999999999</v>
      </c>
      <c r="J33" s="150">
        <f>ROUND(((SUM(BE80:BE109))*I33),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ROUND((SUM(BF80:BF109)),  2)</f>
        <v>0</v>
      </c>
      <c r="G34" s="41"/>
      <c r="H34" s="41"/>
      <c r="I34" s="151">
        <v>0.12</v>
      </c>
      <c r="J34" s="150">
        <f>ROUND(((SUM(BF80:BF109))*I34),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ROUND((SUM(BG80:BG109)),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ROUND((SUM(BH80:BH109)),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ROUND((SUM(BI80:BI109)),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119</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Energetické úspory budovy č.5</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117</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04 - Elektroinslace VRN</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 xml:space="preserve"> </v>
      </c>
      <c r="G52" s="43"/>
      <c r="H52" s="43"/>
      <c r="I52" s="34" t="s">
        <v>24</v>
      </c>
      <c r="J52" s="75" t="str">
        <f>IF(J12="","",J12)</f>
        <v>17. 12. 2023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120</v>
      </c>
      <c r="D57" s="165"/>
      <c r="E57" s="165"/>
      <c r="F57" s="165"/>
      <c r="G57" s="165"/>
      <c r="H57" s="165"/>
      <c r="I57" s="165"/>
      <c r="J57" s="166" t="s">
        <v>121</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J80</f>
        <v>0</v>
      </c>
      <c r="K59" s="43"/>
      <c r="L59" s="137"/>
      <c r="S59" s="41"/>
      <c r="T59" s="41"/>
      <c r="U59" s="41"/>
      <c r="V59" s="41"/>
      <c r="W59" s="41"/>
      <c r="X59" s="41"/>
      <c r="Y59" s="41"/>
      <c r="Z59" s="41"/>
      <c r="AA59" s="41"/>
      <c r="AB59" s="41"/>
      <c r="AC59" s="41"/>
      <c r="AD59" s="41"/>
      <c r="AE59" s="41"/>
      <c r="AU59" s="19" t="s">
        <v>122</v>
      </c>
    </row>
    <row r="60" s="9" customFormat="1" ht="24.96" customHeight="1">
      <c r="A60" s="9"/>
      <c r="B60" s="168"/>
      <c r="C60" s="169"/>
      <c r="D60" s="170" t="s">
        <v>1816</v>
      </c>
      <c r="E60" s="171"/>
      <c r="F60" s="171"/>
      <c r="G60" s="171"/>
      <c r="H60" s="171"/>
      <c r="I60" s="171"/>
      <c r="J60" s="172">
        <f>J81</f>
        <v>0</v>
      </c>
      <c r="K60" s="169"/>
      <c r="L60" s="173"/>
      <c r="S60" s="9"/>
      <c r="T60" s="9"/>
      <c r="U60" s="9"/>
      <c r="V60" s="9"/>
      <c r="W60" s="9"/>
      <c r="X60" s="9"/>
      <c r="Y60" s="9"/>
      <c r="Z60" s="9"/>
      <c r="AA60" s="9"/>
      <c r="AB60" s="9"/>
      <c r="AC60" s="9"/>
      <c r="AD60" s="9"/>
      <c r="AE60" s="9"/>
    </row>
    <row r="61" s="2" customFormat="1" ht="21.84" customHeight="1">
      <c r="A61" s="41"/>
      <c r="B61" s="42"/>
      <c r="C61" s="43"/>
      <c r="D61" s="43"/>
      <c r="E61" s="43"/>
      <c r="F61" s="43"/>
      <c r="G61" s="43"/>
      <c r="H61" s="43"/>
      <c r="I61" s="43"/>
      <c r="J61" s="43"/>
      <c r="K61" s="43"/>
      <c r="L61" s="137"/>
      <c r="S61" s="41"/>
      <c r="T61" s="41"/>
      <c r="U61" s="41"/>
      <c r="V61" s="41"/>
      <c r="W61" s="41"/>
      <c r="X61" s="41"/>
      <c r="Y61" s="41"/>
      <c r="Z61" s="41"/>
      <c r="AA61" s="41"/>
      <c r="AB61" s="41"/>
      <c r="AC61" s="41"/>
      <c r="AD61" s="41"/>
      <c r="AE61" s="41"/>
    </row>
    <row r="62" s="2" customFormat="1" ht="6.96" customHeight="1">
      <c r="A62" s="41"/>
      <c r="B62" s="62"/>
      <c r="C62" s="63"/>
      <c r="D62" s="63"/>
      <c r="E62" s="63"/>
      <c r="F62" s="63"/>
      <c r="G62" s="63"/>
      <c r="H62" s="63"/>
      <c r="I62" s="63"/>
      <c r="J62" s="63"/>
      <c r="K62" s="63"/>
      <c r="L62" s="137"/>
      <c r="S62" s="41"/>
      <c r="T62" s="41"/>
      <c r="U62" s="41"/>
      <c r="V62" s="41"/>
      <c r="W62" s="41"/>
      <c r="X62" s="41"/>
      <c r="Y62" s="41"/>
      <c r="Z62" s="41"/>
      <c r="AA62" s="41"/>
      <c r="AB62" s="41"/>
      <c r="AC62" s="41"/>
      <c r="AD62" s="41"/>
      <c r="AE62" s="41"/>
    </row>
    <row r="66" s="2" customFormat="1" ht="6.96" customHeight="1">
      <c r="A66" s="41"/>
      <c r="B66" s="64"/>
      <c r="C66" s="65"/>
      <c r="D66" s="65"/>
      <c r="E66" s="65"/>
      <c r="F66" s="65"/>
      <c r="G66" s="65"/>
      <c r="H66" s="65"/>
      <c r="I66" s="65"/>
      <c r="J66" s="65"/>
      <c r="K66" s="65"/>
      <c r="L66" s="137"/>
      <c r="S66" s="41"/>
      <c r="T66" s="41"/>
      <c r="U66" s="41"/>
      <c r="V66" s="41"/>
      <c r="W66" s="41"/>
      <c r="X66" s="41"/>
      <c r="Y66" s="41"/>
      <c r="Z66" s="41"/>
      <c r="AA66" s="41"/>
      <c r="AB66" s="41"/>
      <c r="AC66" s="41"/>
      <c r="AD66" s="41"/>
      <c r="AE66" s="41"/>
    </row>
    <row r="67" s="2" customFormat="1" ht="24.96" customHeight="1">
      <c r="A67" s="41"/>
      <c r="B67" s="42"/>
      <c r="C67" s="25" t="s">
        <v>149</v>
      </c>
      <c r="D67" s="43"/>
      <c r="E67" s="43"/>
      <c r="F67" s="43"/>
      <c r="G67" s="43"/>
      <c r="H67" s="43"/>
      <c r="I67" s="43"/>
      <c r="J67" s="43"/>
      <c r="K67" s="43"/>
      <c r="L67" s="137"/>
      <c r="S67" s="41"/>
      <c r="T67" s="41"/>
      <c r="U67" s="41"/>
      <c r="V67" s="41"/>
      <c r="W67" s="41"/>
      <c r="X67" s="41"/>
      <c r="Y67" s="41"/>
      <c r="Z67" s="41"/>
      <c r="AA67" s="41"/>
      <c r="AB67" s="41"/>
      <c r="AC67" s="41"/>
      <c r="AD67" s="41"/>
      <c r="AE67" s="41"/>
    </row>
    <row r="68" s="2" customFormat="1" ht="6.96" customHeight="1">
      <c r="A68" s="41"/>
      <c r="B68" s="42"/>
      <c r="C68" s="43"/>
      <c r="D68" s="43"/>
      <c r="E68" s="43"/>
      <c r="F68" s="43"/>
      <c r="G68" s="43"/>
      <c r="H68" s="43"/>
      <c r="I68" s="43"/>
      <c r="J68" s="43"/>
      <c r="K68" s="43"/>
      <c r="L68" s="137"/>
      <c r="S68" s="41"/>
      <c r="T68" s="41"/>
      <c r="U68" s="41"/>
      <c r="V68" s="41"/>
      <c r="W68" s="41"/>
      <c r="X68" s="41"/>
      <c r="Y68" s="41"/>
      <c r="Z68" s="41"/>
      <c r="AA68" s="41"/>
      <c r="AB68" s="41"/>
      <c r="AC68" s="41"/>
      <c r="AD68" s="41"/>
      <c r="AE68" s="41"/>
    </row>
    <row r="69" s="2" customFormat="1" ht="12" customHeight="1">
      <c r="A69" s="41"/>
      <c r="B69" s="42"/>
      <c r="C69" s="34" t="s">
        <v>16</v>
      </c>
      <c r="D69" s="43"/>
      <c r="E69" s="43"/>
      <c r="F69" s="43"/>
      <c r="G69" s="43"/>
      <c r="H69" s="43"/>
      <c r="I69" s="43"/>
      <c r="J69" s="43"/>
      <c r="K69" s="43"/>
      <c r="L69" s="137"/>
      <c r="S69" s="41"/>
      <c r="T69" s="41"/>
      <c r="U69" s="41"/>
      <c r="V69" s="41"/>
      <c r="W69" s="41"/>
      <c r="X69" s="41"/>
      <c r="Y69" s="41"/>
      <c r="Z69" s="41"/>
      <c r="AA69" s="41"/>
      <c r="AB69" s="41"/>
      <c r="AC69" s="41"/>
      <c r="AD69" s="41"/>
      <c r="AE69" s="41"/>
    </row>
    <row r="70" s="2" customFormat="1" ht="16.5" customHeight="1">
      <c r="A70" s="41"/>
      <c r="B70" s="42"/>
      <c r="C70" s="43"/>
      <c r="D70" s="43"/>
      <c r="E70" s="163" t="str">
        <f>E7</f>
        <v>Energetické úspory budovy č.5</v>
      </c>
      <c r="F70" s="34"/>
      <c r="G70" s="34"/>
      <c r="H70" s="34"/>
      <c r="I70" s="43"/>
      <c r="J70" s="43"/>
      <c r="K70" s="43"/>
      <c r="L70" s="137"/>
      <c r="S70" s="41"/>
      <c r="T70" s="41"/>
      <c r="U70" s="41"/>
      <c r="V70" s="41"/>
      <c r="W70" s="41"/>
      <c r="X70" s="41"/>
      <c r="Y70" s="41"/>
      <c r="Z70" s="41"/>
      <c r="AA70" s="41"/>
      <c r="AB70" s="41"/>
      <c r="AC70" s="41"/>
      <c r="AD70" s="41"/>
      <c r="AE70" s="41"/>
    </row>
    <row r="71" s="2" customFormat="1" ht="12" customHeight="1">
      <c r="A71" s="41"/>
      <c r="B71" s="42"/>
      <c r="C71" s="34" t="s">
        <v>117</v>
      </c>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16.5" customHeight="1">
      <c r="A72" s="41"/>
      <c r="B72" s="42"/>
      <c r="C72" s="43"/>
      <c r="D72" s="43"/>
      <c r="E72" s="72" t="str">
        <f>E9</f>
        <v>04 - Elektroinslace VRN</v>
      </c>
      <c r="F72" s="43"/>
      <c r="G72" s="43"/>
      <c r="H72" s="43"/>
      <c r="I72" s="43"/>
      <c r="J72" s="43"/>
      <c r="K72" s="43"/>
      <c r="L72" s="137"/>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2" customHeight="1">
      <c r="A74" s="41"/>
      <c r="B74" s="42"/>
      <c r="C74" s="34" t="s">
        <v>22</v>
      </c>
      <c r="D74" s="43"/>
      <c r="E74" s="43"/>
      <c r="F74" s="29" t="str">
        <f>F12</f>
        <v xml:space="preserve"> </v>
      </c>
      <c r="G74" s="43"/>
      <c r="H74" s="43"/>
      <c r="I74" s="34" t="s">
        <v>24</v>
      </c>
      <c r="J74" s="75" t="str">
        <f>IF(J12="","",J12)</f>
        <v>17. 12. 2023</v>
      </c>
      <c r="K74" s="43"/>
      <c r="L74" s="137"/>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5.15" customHeight="1">
      <c r="A76" s="41"/>
      <c r="B76" s="42"/>
      <c r="C76" s="34" t="s">
        <v>30</v>
      </c>
      <c r="D76" s="43"/>
      <c r="E76" s="43"/>
      <c r="F76" s="29" t="str">
        <f>E15</f>
        <v xml:space="preserve"> </v>
      </c>
      <c r="G76" s="43"/>
      <c r="H76" s="43"/>
      <c r="I76" s="34" t="s">
        <v>37</v>
      </c>
      <c r="J76" s="39" t="str">
        <f>E21</f>
        <v xml:space="preserve"> </v>
      </c>
      <c r="K76" s="43"/>
      <c r="L76" s="137"/>
      <c r="S76" s="41"/>
      <c r="T76" s="41"/>
      <c r="U76" s="41"/>
      <c r="V76" s="41"/>
      <c r="W76" s="41"/>
      <c r="X76" s="41"/>
      <c r="Y76" s="41"/>
      <c r="Z76" s="41"/>
      <c r="AA76" s="41"/>
      <c r="AB76" s="41"/>
      <c r="AC76" s="41"/>
      <c r="AD76" s="41"/>
      <c r="AE76" s="41"/>
    </row>
    <row r="77" s="2" customFormat="1" ht="15.15" customHeight="1">
      <c r="A77" s="41"/>
      <c r="B77" s="42"/>
      <c r="C77" s="34" t="s">
        <v>35</v>
      </c>
      <c r="D77" s="43"/>
      <c r="E77" s="43"/>
      <c r="F77" s="29" t="str">
        <f>IF(E18="","",E18)</f>
        <v>Vyplň údaj</v>
      </c>
      <c r="G77" s="43"/>
      <c r="H77" s="43"/>
      <c r="I77" s="34" t="s">
        <v>39</v>
      </c>
      <c r="J77" s="39" t="str">
        <f>E24</f>
        <v xml:space="preserve"> </v>
      </c>
      <c r="K77" s="43"/>
      <c r="L77" s="137"/>
      <c r="S77" s="41"/>
      <c r="T77" s="41"/>
      <c r="U77" s="41"/>
      <c r="V77" s="41"/>
      <c r="W77" s="41"/>
      <c r="X77" s="41"/>
      <c r="Y77" s="41"/>
      <c r="Z77" s="41"/>
      <c r="AA77" s="41"/>
      <c r="AB77" s="41"/>
      <c r="AC77" s="41"/>
      <c r="AD77" s="41"/>
      <c r="AE77" s="41"/>
    </row>
    <row r="78" s="2" customFormat="1" ht="10.32"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11" customFormat="1" ht="29.28" customHeight="1">
      <c r="A79" s="180"/>
      <c r="B79" s="181"/>
      <c r="C79" s="182" t="s">
        <v>150</v>
      </c>
      <c r="D79" s="183" t="s">
        <v>61</v>
      </c>
      <c r="E79" s="183" t="s">
        <v>57</v>
      </c>
      <c r="F79" s="183" t="s">
        <v>58</v>
      </c>
      <c r="G79" s="183" t="s">
        <v>151</v>
      </c>
      <c r="H79" s="183" t="s">
        <v>152</v>
      </c>
      <c r="I79" s="183" t="s">
        <v>153</v>
      </c>
      <c r="J79" s="183" t="s">
        <v>121</v>
      </c>
      <c r="K79" s="184" t="s">
        <v>154</v>
      </c>
      <c r="L79" s="185"/>
      <c r="M79" s="95" t="s">
        <v>32</v>
      </c>
      <c r="N79" s="96" t="s">
        <v>46</v>
      </c>
      <c r="O79" s="96" t="s">
        <v>155</v>
      </c>
      <c r="P79" s="96" t="s">
        <v>156</v>
      </c>
      <c r="Q79" s="96" t="s">
        <v>157</v>
      </c>
      <c r="R79" s="96" t="s">
        <v>158</v>
      </c>
      <c r="S79" s="96" t="s">
        <v>159</v>
      </c>
      <c r="T79" s="97" t="s">
        <v>160</v>
      </c>
      <c r="U79" s="180"/>
      <c r="V79" s="180"/>
      <c r="W79" s="180"/>
      <c r="X79" s="180"/>
      <c r="Y79" s="180"/>
      <c r="Z79" s="180"/>
      <c r="AA79" s="180"/>
      <c r="AB79" s="180"/>
      <c r="AC79" s="180"/>
      <c r="AD79" s="180"/>
      <c r="AE79" s="180"/>
    </row>
    <row r="80" s="2" customFormat="1" ht="22.8" customHeight="1">
      <c r="A80" s="41"/>
      <c r="B80" s="42"/>
      <c r="C80" s="102" t="s">
        <v>161</v>
      </c>
      <c r="D80" s="43"/>
      <c r="E80" s="43"/>
      <c r="F80" s="43"/>
      <c r="G80" s="43"/>
      <c r="H80" s="43"/>
      <c r="I80" s="43"/>
      <c r="J80" s="186">
        <f>BK80</f>
        <v>0</v>
      </c>
      <c r="K80" s="43"/>
      <c r="L80" s="47"/>
      <c r="M80" s="98"/>
      <c r="N80" s="187"/>
      <c r="O80" s="99"/>
      <c r="P80" s="188">
        <f>P81</f>
        <v>0</v>
      </c>
      <c r="Q80" s="99"/>
      <c r="R80" s="188">
        <f>R81</f>
        <v>0</v>
      </c>
      <c r="S80" s="99"/>
      <c r="T80" s="189">
        <f>T81</f>
        <v>0</v>
      </c>
      <c r="U80" s="41"/>
      <c r="V80" s="41"/>
      <c r="W80" s="41"/>
      <c r="X80" s="41"/>
      <c r="Y80" s="41"/>
      <c r="Z80" s="41"/>
      <c r="AA80" s="41"/>
      <c r="AB80" s="41"/>
      <c r="AC80" s="41"/>
      <c r="AD80" s="41"/>
      <c r="AE80" s="41"/>
      <c r="AT80" s="19" t="s">
        <v>75</v>
      </c>
      <c r="AU80" s="19" t="s">
        <v>122</v>
      </c>
      <c r="BK80" s="190">
        <f>BK81</f>
        <v>0</v>
      </c>
    </row>
    <row r="81" s="12" customFormat="1" ht="25.92" customHeight="1">
      <c r="A81" s="12"/>
      <c r="B81" s="191"/>
      <c r="C81" s="192"/>
      <c r="D81" s="193" t="s">
        <v>75</v>
      </c>
      <c r="E81" s="194" t="s">
        <v>195</v>
      </c>
      <c r="F81" s="194" t="s">
        <v>1817</v>
      </c>
      <c r="G81" s="192"/>
      <c r="H81" s="192"/>
      <c r="I81" s="195"/>
      <c r="J81" s="196">
        <f>BK81</f>
        <v>0</v>
      </c>
      <c r="K81" s="192"/>
      <c r="L81" s="197"/>
      <c r="M81" s="198"/>
      <c r="N81" s="199"/>
      <c r="O81" s="199"/>
      <c r="P81" s="200">
        <f>SUM(P82:P109)</f>
        <v>0</v>
      </c>
      <c r="Q81" s="199"/>
      <c r="R81" s="200">
        <f>SUM(R82:R109)</f>
        <v>0</v>
      </c>
      <c r="S81" s="199"/>
      <c r="T81" s="201">
        <f>SUM(T82:T109)</f>
        <v>0</v>
      </c>
      <c r="U81" s="12"/>
      <c r="V81" s="12"/>
      <c r="W81" s="12"/>
      <c r="X81" s="12"/>
      <c r="Y81" s="12"/>
      <c r="Z81" s="12"/>
      <c r="AA81" s="12"/>
      <c r="AB81" s="12"/>
      <c r="AC81" s="12"/>
      <c r="AD81" s="12"/>
      <c r="AE81" s="12"/>
      <c r="AR81" s="202" t="s">
        <v>84</v>
      </c>
      <c r="AT81" s="203" t="s">
        <v>75</v>
      </c>
      <c r="AU81" s="203" t="s">
        <v>76</v>
      </c>
      <c r="AY81" s="202" t="s">
        <v>164</v>
      </c>
      <c r="BK81" s="204">
        <f>SUM(BK82:BK109)</f>
        <v>0</v>
      </c>
    </row>
    <row r="82" s="2" customFormat="1" ht="48" customHeight="1">
      <c r="A82" s="41"/>
      <c r="B82" s="42"/>
      <c r="C82" s="207" t="s">
        <v>84</v>
      </c>
      <c r="D82" s="207" t="s">
        <v>166</v>
      </c>
      <c r="E82" s="208" t="s">
        <v>1818</v>
      </c>
      <c r="F82" s="209" t="s">
        <v>1819</v>
      </c>
      <c r="G82" s="210" t="s">
        <v>1597</v>
      </c>
      <c r="H82" s="211">
        <v>1</v>
      </c>
      <c r="I82" s="212"/>
      <c r="J82" s="213">
        <f>ROUND(I82*H82,2)</f>
        <v>0</v>
      </c>
      <c r="K82" s="209" t="s">
        <v>32</v>
      </c>
      <c r="L82" s="47"/>
      <c r="M82" s="214" t="s">
        <v>32</v>
      </c>
      <c r="N82" s="215" t="s">
        <v>47</v>
      </c>
      <c r="O82" s="87"/>
      <c r="P82" s="216">
        <f>O82*H82</f>
        <v>0</v>
      </c>
      <c r="Q82" s="216">
        <v>0</v>
      </c>
      <c r="R82" s="216">
        <f>Q82*H82</f>
        <v>0</v>
      </c>
      <c r="S82" s="216">
        <v>0</v>
      </c>
      <c r="T82" s="217">
        <f>S82*H82</f>
        <v>0</v>
      </c>
      <c r="U82" s="41"/>
      <c r="V82" s="41"/>
      <c r="W82" s="41"/>
      <c r="X82" s="41"/>
      <c r="Y82" s="41"/>
      <c r="Z82" s="41"/>
      <c r="AA82" s="41"/>
      <c r="AB82" s="41"/>
      <c r="AC82" s="41"/>
      <c r="AD82" s="41"/>
      <c r="AE82" s="41"/>
      <c r="AR82" s="218" t="s">
        <v>171</v>
      </c>
      <c r="AT82" s="218" t="s">
        <v>166</v>
      </c>
      <c r="AU82" s="218" t="s">
        <v>84</v>
      </c>
      <c r="AY82" s="19" t="s">
        <v>164</v>
      </c>
      <c r="BE82" s="219">
        <f>IF(N82="základní",J82,0)</f>
        <v>0</v>
      </c>
      <c r="BF82" s="219">
        <f>IF(N82="snížená",J82,0)</f>
        <v>0</v>
      </c>
      <c r="BG82" s="219">
        <f>IF(N82="zákl. přenesená",J82,0)</f>
        <v>0</v>
      </c>
      <c r="BH82" s="219">
        <f>IF(N82="sníž. přenesená",J82,0)</f>
        <v>0</v>
      </c>
      <c r="BI82" s="219">
        <f>IF(N82="nulová",J82,0)</f>
        <v>0</v>
      </c>
      <c r="BJ82" s="19" t="s">
        <v>84</v>
      </c>
      <c r="BK82" s="219">
        <f>ROUND(I82*H82,2)</f>
        <v>0</v>
      </c>
      <c r="BL82" s="19" t="s">
        <v>171</v>
      </c>
      <c r="BM82" s="218" t="s">
        <v>86</v>
      </c>
    </row>
    <row r="83" s="2" customFormat="1">
      <c r="A83" s="41"/>
      <c r="B83" s="42"/>
      <c r="C83" s="43"/>
      <c r="D83" s="227" t="s">
        <v>592</v>
      </c>
      <c r="E83" s="43"/>
      <c r="F83" s="268" t="s">
        <v>1820</v>
      </c>
      <c r="G83" s="43"/>
      <c r="H83" s="43"/>
      <c r="I83" s="222"/>
      <c r="J83" s="43"/>
      <c r="K83" s="43"/>
      <c r="L83" s="47"/>
      <c r="M83" s="223"/>
      <c r="N83" s="224"/>
      <c r="O83" s="87"/>
      <c r="P83" s="87"/>
      <c r="Q83" s="87"/>
      <c r="R83" s="87"/>
      <c r="S83" s="87"/>
      <c r="T83" s="88"/>
      <c r="U83" s="41"/>
      <c r="V83" s="41"/>
      <c r="W83" s="41"/>
      <c r="X83" s="41"/>
      <c r="Y83" s="41"/>
      <c r="Z83" s="41"/>
      <c r="AA83" s="41"/>
      <c r="AB83" s="41"/>
      <c r="AC83" s="41"/>
      <c r="AD83" s="41"/>
      <c r="AE83" s="41"/>
      <c r="AT83" s="19" t="s">
        <v>592</v>
      </c>
      <c r="AU83" s="19" t="s">
        <v>84</v>
      </c>
    </row>
    <row r="84" s="2" customFormat="1" ht="16.5" customHeight="1">
      <c r="A84" s="41"/>
      <c r="B84" s="42"/>
      <c r="C84" s="207" t="s">
        <v>86</v>
      </c>
      <c r="D84" s="207" t="s">
        <v>166</v>
      </c>
      <c r="E84" s="208" t="s">
        <v>1821</v>
      </c>
      <c r="F84" s="209" t="s">
        <v>1822</v>
      </c>
      <c r="G84" s="210" t="s">
        <v>1597</v>
      </c>
      <c r="H84" s="211">
        <v>6</v>
      </c>
      <c r="I84" s="212"/>
      <c r="J84" s="213">
        <f>ROUND(I84*H84,2)</f>
        <v>0</v>
      </c>
      <c r="K84" s="209" t="s">
        <v>32</v>
      </c>
      <c r="L84" s="47"/>
      <c r="M84" s="214" t="s">
        <v>32</v>
      </c>
      <c r="N84" s="215" t="s">
        <v>47</v>
      </c>
      <c r="O84" s="87"/>
      <c r="P84" s="216">
        <f>O84*H84</f>
        <v>0</v>
      </c>
      <c r="Q84" s="216">
        <v>0</v>
      </c>
      <c r="R84" s="216">
        <f>Q84*H84</f>
        <v>0</v>
      </c>
      <c r="S84" s="216">
        <v>0</v>
      </c>
      <c r="T84" s="217">
        <f>S84*H84</f>
        <v>0</v>
      </c>
      <c r="U84" s="41"/>
      <c r="V84" s="41"/>
      <c r="W84" s="41"/>
      <c r="X84" s="41"/>
      <c r="Y84" s="41"/>
      <c r="Z84" s="41"/>
      <c r="AA84" s="41"/>
      <c r="AB84" s="41"/>
      <c r="AC84" s="41"/>
      <c r="AD84" s="41"/>
      <c r="AE84" s="41"/>
      <c r="AR84" s="218" t="s">
        <v>171</v>
      </c>
      <c r="AT84" s="218" t="s">
        <v>166</v>
      </c>
      <c r="AU84" s="218" t="s">
        <v>84</v>
      </c>
      <c r="AY84" s="19" t="s">
        <v>164</v>
      </c>
      <c r="BE84" s="219">
        <f>IF(N84="základní",J84,0)</f>
        <v>0</v>
      </c>
      <c r="BF84" s="219">
        <f>IF(N84="snížená",J84,0)</f>
        <v>0</v>
      </c>
      <c r="BG84" s="219">
        <f>IF(N84="zákl. přenesená",J84,0)</f>
        <v>0</v>
      </c>
      <c r="BH84" s="219">
        <f>IF(N84="sníž. přenesená",J84,0)</f>
        <v>0</v>
      </c>
      <c r="BI84" s="219">
        <f>IF(N84="nulová",J84,0)</f>
        <v>0</v>
      </c>
      <c r="BJ84" s="19" t="s">
        <v>84</v>
      </c>
      <c r="BK84" s="219">
        <f>ROUND(I84*H84,2)</f>
        <v>0</v>
      </c>
      <c r="BL84" s="19" t="s">
        <v>171</v>
      </c>
      <c r="BM84" s="218" t="s">
        <v>171</v>
      </c>
    </row>
    <row r="85" s="2" customFormat="1">
      <c r="A85" s="41"/>
      <c r="B85" s="42"/>
      <c r="C85" s="43"/>
      <c r="D85" s="227" t="s">
        <v>592</v>
      </c>
      <c r="E85" s="43"/>
      <c r="F85" s="268" t="s">
        <v>1823</v>
      </c>
      <c r="G85" s="43"/>
      <c r="H85" s="43"/>
      <c r="I85" s="222"/>
      <c r="J85" s="43"/>
      <c r="K85" s="43"/>
      <c r="L85" s="47"/>
      <c r="M85" s="223"/>
      <c r="N85" s="224"/>
      <c r="O85" s="87"/>
      <c r="P85" s="87"/>
      <c r="Q85" s="87"/>
      <c r="R85" s="87"/>
      <c r="S85" s="87"/>
      <c r="T85" s="88"/>
      <c r="U85" s="41"/>
      <c r="V85" s="41"/>
      <c r="W85" s="41"/>
      <c r="X85" s="41"/>
      <c r="Y85" s="41"/>
      <c r="Z85" s="41"/>
      <c r="AA85" s="41"/>
      <c r="AB85" s="41"/>
      <c r="AC85" s="41"/>
      <c r="AD85" s="41"/>
      <c r="AE85" s="41"/>
      <c r="AT85" s="19" t="s">
        <v>592</v>
      </c>
      <c r="AU85" s="19" t="s">
        <v>84</v>
      </c>
    </row>
    <row r="86" s="2" customFormat="1" ht="24" customHeight="1">
      <c r="A86" s="41"/>
      <c r="B86" s="42"/>
      <c r="C86" s="207" t="s">
        <v>182</v>
      </c>
      <c r="D86" s="207" t="s">
        <v>166</v>
      </c>
      <c r="E86" s="208" t="s">
        <v>1824</v>
      </c>
      <c r="F86" s="209" t="s">
        <v>1825</v>
      </c>
      <c r="G86" s="210" t="s">
        <v>1558</v>
      </c>
      <c r="H86" s="211">
        <v>18</v>
      </c>
      <c r="I86" s="212"/>
      <c r="J86" s="213">
        <f>ROUND(I86*H86,2)</f>
        <v>0</v>
      </c>
      <c r="K86" s="209" t="s">
        <v>32</v>
      </c>
      <c r="L86" s="47"/>
      <c r="M86" s="214" t="s">
        <v>32</v>
      </c>
      <c r="N86" s="215" t="s">
        <v>47</v>
      </c>
      <c r="O86" s="87"/>
      <c r="P86" s="216">
        <f>O86*H86</f>
        <v>0</v>
      </c>
      <c r="Q86" s="216">
        <v>0</v>
      </c>
      <c r="R86" s="216">
        <f>Q86*H86</f>
        <v>0</v>
      </c>
      <c r="S86" s="216">
        <v>0</v>
      </c>
      <c r="T86" s="217">
        <f>S86*H86</f>
        <v>0</v>
      </c>
      <c r="U86" s="41"/>
      <c r="V86" s="41"/>
      <c r="W86" s="41"/>
      <c r="X86" s="41"/>
      <c r="Y86" s="41"/>
      <c r="Z86" s="41"/>
      <c r="AA86" s="41"/>
      <c r="AB86" s="41"/>
      <c r="AC86" s="41"/>
      <c r="AD86" s="41"/>
      <c r="AE86" s="41"/>
      <c r="AR86" s="218" t="s">
        <v>171</v>
      </c>
      <c r="AT86" s="218" t="s">
        <v>166</v>
      </c>
      <c r="AU86" s="218" t="s">
        <v>84</v>
      </c>
      <c r="AY86" s="19" t="s">
        <v>164</v>
      </c>
      <c r="BE86" s="219">
        <f>IF(N86="základní",J86,0)</f>
        <v>0</v>
      </c>
      <c r="BF86" s="219">
        <f>IF(N86="snížená",J86,0)</f>
        <v>0</v>
      </c>
      <c r="BG86" s="219">
        <f>IF(N86="zákl. přenesená",J86,0)</f>
        <v>0</v>
      </c>
      <c r="BH86" s="219">
        <f>IF(N86="sníž. přenesená",J86,0)</f>
        <v>0</v>
      </c>
      <c r="BI86" s="219">
        <f>IF(N86="nulová",J86,0)</f>
        <v>0</v>
      </c>
      <c r="BJ86" s="19" t="s">
        <v>84</v>
      </c>
      <c r="BK86" s="219">
        <f>ROUND(I86*H86,2)</f>
        <v>0</v>
      </c>
      <c r="BL86" s="19" t="s">
        <v>171</v>
      </c>
      <c r="BM86" s="218" t="s">
        <v>202</v>
      </c>
    </row>
    <row r="87" s="2" customFormat="1">
      <c r="A87" s="41"/>
      <c r="B87" s="42"/>
      <c r="C87" s="43"/>
      <c r="D87" s="227" t="s">
        <v>592</v>
      </c>
      <c r="E87" s="43"/>
      <c r="F87" s="268" t="s">
        <v>1826</v>
      </c>
      <c r="G87" s="43"/>
      <c r="H87" s="43"/>
      <c r="I87" s="222"/>
      <c r="J87" s="43"/>
      <c r="K87" s="43"/>
      <c r="L87" s="47"/>
      <c r="M87" s="223"/>
      <c r="N87" s="224"/>
      <c r="O87" s="87"/>
      <c r="P87" s="87"/>
      <c r="Q87" s="87"/>
      <c r="R87" s="87"/>
      <c r="S87" s="87"/>
      <c r="T87" s="88"/>
      <c r="U87" s="41"/>
      <c r="V87" s="41"/>
      <c r="W87" s="41"/>
      <c r="X87" s="41"/>
      <c r="Y87" s="41"/>
      <c r="Z87" s="41"/>
      <c r="AA87" s="41"/>
      <c r="AB87" s="41"/>
      <c r="AC87" s="41"/>
      <c r="AD87" s="41"/>
      <c r="AE87" s="41"/>
      <c r="AT87" s="19" t="s">
        <v>592</v>
      </c>
      <c r="AU87" s="19" t="s">
        <v>84</v>
      </c>
    </row>
    <row r="88" s="2" customFormat="1" ht="16.5" customHeight="1">
      <c r="A88" s="41"/>
      <c r="B88" s="42"/>
      <c r="C88" s="207" t="s">
        <v>171</v>
      </c>
      <c r="D88" s="207" t="s">
        <v>166</v>
      </c>
      <c r="E88" s="208" t="s">
        <v>1827</v>
      </c>
      <c r="F88" s="209" t="s">
        <v>1561</v>
      </c>
      <c r="G88" s="210" t="s">
        <v>1558</v>
      </c>
      <c r="H88" s="211">
        <v>8</v>
      </c>
      <c r="I88" s="212"/>
      <c r="J88" s="213">
        <f>ROUND(I88*H88,2)</f>
        <v>0</v>
      </c>
      <c r="K88" s="209" t="s">
        <v>32</v>
      </c>
      <c r="L88" s="47"/>
      <c r="M88" s="214" t="s">
        <v>32</v>
      </c>
      <c r="N88" s="215" t="s">
        <v>47</v>
      </c>
      <c r="O88" s="87"/>
      <c r="P88" s="216">
        <f>O88*H88</f>
        <v>0</v>
      </c>
      <c r="Q88" s="216">
        <v>0</v>
      </c>
      <c r="R88" s="216">
        <f>Q88*H88</f>
        <v>0</v>
      </c>
      <c r="S88" s="216">
        <v>0</v>
      </c>
      <c r="T88" s="217">
        <f>S88*H88</f>
        <v>0</v>
      </c>
      <c r="U88" s="41"/>
      <c r="V88" s="41"/>
      <c r="W88" s="41"/>
      <c r="X88" s="41"/>
      <c r="Y88" s="41"/>
      <c r="Z88" s="41"/>
      <c r="AA88" s="41"/>
      <c r="AB88" s="41"/>
      <c r="AC88" s="41"/>
      <c r="AD88" s="41"/>
      <c r="AE88" s="41"/>
      <c r="AR88" s="218" t="s">
        <v>171</v>
      </c>
      <c r="AT88" s="218" t="s">
        <v>166</v>
      </c>
      <c r="AU88" s="218" t="s">
        <v>84</v>
      </c>
      <c r="AY88" s="19" t="s">
        <v>164</v>
      </c>
      <c r="BE88" s="219">
        <f>IF(N88="základní",J88,0)</f>
        <v>0</v>
      </c>
      <c r="BF88" s="219">
        <f>IF(N88="snížená",J88,0)</f>
        <v>0</v>
      </c>
      <c r="BG88" s="219">
        <f>IF(N88="zákl. přenesená",J88,0)</f>
        <v>0</v>
      </c>
      <c r="BH88" s="219">
        <f>IF(N88="sníž. přenesená",J88,0)</f>
        <v>0</v>
      </c>
      <c r="BI88" s="219">
        <f>IF(N88="nulová",J88,0)</f>
        <v>0</v>
      </c>
      <c r="BJ88" s="19" t="s">
        <v>84</v>
      </c>
      <c r="BK88" s="219">
        <f>ROUND(I88*H88,2)</f>
        <v>0</v>
      </c>
      <c r="BL88" s="19" t="s">
        <v>171</v>
      </c>
      <c r="BM88" s="218" t="s">
        <v>218</v>
      </c>
    </row>
    <row r="89" s="2" customFormat="1">
      <c r="A89" s="41"/>
      <c r="B89" s="42"/>
      <c r="C89" s="43"/>
      <c r="D89" s="227" t="s">
        <v>592</v>
      </c>
      <c r="E89" s="43"/>
      <c r="F89" s="268" t="s">
        <v>1828</v>
      </c>
      <c r="G89" s="43"/>
      <c r="H89" s="43"/>
      <c r="I89" s="222"/>
      <c r="J89" s="43"/>
      <c r="K89" s="43"/>
      <c r="L89" s="47"/>
      <c r="M89" s="223"/>
      <c r="N89" s="224"/>
      <c r="O89" s="87"/>
      <c r="P89" s="87"/>
      <c r="Q89" s="87"/>
      <c r="R89" s="87"/>
      <c r="S89" s="87"/>
      <c r="T89" s="88"/>
      <c r="U89" s="41"/>
      <c r="V89" s="41"/>
      <c r="W89" s="41"/>
      <c r="X89" s="41"/>
      <c r="Y89" s="41"/>
      <c r="Z89" s="41"/>
      <c r="AA89" s="41"/>
      <c r="AB89" s="41"/>
      <c r="AC89" s="41"/>
      <c r="AD89" s="41"/>
      <c r="AE89" s="41"/>
      <c r="AT89" s="19" t="s">
        <v>592</v>
      </c>
      <c r="AU89" s="19" t="s">
        <v>84</v>
      </c>
    </row>
    <row r="90" s="2" customFormat="1" ht="48" customHeight="1">
      <c r="A90" s="41"/>
      <c r="B90" s="42"/>
      <c r="C90" s="207" t="s">
        <v>195</v>
      </c>
      <c r="D90" s="207" t="s">
        <v>166</v>
      </c>
      <c r="E90" s="208" t="s">
        <v>1829</v>
      </c>
      <c r="F90" s="209" t="s">
        <v>1830</v>
      </c>
      <c r="G90" s="210" t="s">
        <v>1597</v>
      </c>
      <c r="H90" s="211">
        <v>3</v>
      </c>
      <c r="I90" s="212"/>
      <c r="J90" s="213">
        <f>ROUND(I90*H90,2)</f>
        <v>0</v>
      </c>
      <c r="K90" s="209" t="s">
        <v>32</v>
      </c>
      <c r="L90" s="47"/>
      <c r="M90" s="214" t="s">
        <v>32</v>
      </c>
      <c r="N90" s="215" t="s">
        <v>47</v>
      </c>
      <c r="O90" s="87"/>
      <c r="P90" s="216">
        <f>O90*H90</f>
        <v>0</v>
      </c>
      <c r="Q90" s="216">
        <v>0</v>
      </c>
      <c r="R90" s="216">
        <f>Q90*H90</f>
        <v>0</v>
      </c>
      <c r="S90" s="216">
        <v>0</v>
      </c>
      <c r="T90" s="217">
        <f>S90*H90</f>
        <v>0</v>
      </c>
      <c r="U90" s="41"/>
      <c r="V90" s="41"/>
      <c r="W90" s="41"/>
      <c r="X90" s="41"/>
      <c r="Y90" s="41"/>
      <c r="Z90" s="41"/>
      <c r="AA90" s="41"/>
      <c r="AB90" s="41"/>
      <c r="AC90" s="41"/>
      <c r="AD90" s="41"/>
      <c r="AE90" s="41"/>
      <c r="AR90" s="218" t="s">
        <v>171</v>
      </c>
      <c r="AT90" s="218" t="s">
        <v>166</v>
      </c>
      <c r="AU90" s="218" t="s">
        <v>84</v>
      </c>
      <c r="AY90" s="19" t="s">
        <v>164</v>
      </c>
      <c r="BE90" s="219">
        <f>IF(N90="základní",J90,0)</f>
        <v>0</v>
      </c>
      <c r="BF90" s="219">
        <f>IF(N90="snížená",J90,0)</f>
        <v>0</v>
      </c>
      <c r="BG90" s="219">
        <f>IF(N90="zákl. přenesená",J90,0)</f>
        <v>0</v>
      </c>
      <c r="BH90" s="219">
        <f>IF(N90="sníž. přenesená",J90,0)</f>
        <v>0</v>
      </c>
      <c r="BI90" s="219">
        <f>IF(N90="nulová",J90,0)</f>
        <v>0</v>
      </c>
      <c r="BJ90" s="19" t="s">
        <v>84</v>
      </c>
      <c r="BK90" s="219">
        <f>ROUND(I90*H90,2)</f>
        <v>0</v>
      </c>
      <c r="BL90" s="19" t="s">
        <v>171</v>
      </c>
      <c r="BM90" s="218" t="s">
        <v>111</v>
      </c>
    </row>
    <row r="91" s="2" customFormat="1">
      <c r="A91" s="41"/>
      <c r="B91" s="42"/>
      <c r="C91" s="43"/>
      <c r="D91" s="227" t="s">
        <v>592</v>
      </c>
      <c r="E91" s="43"/>
      <c r="F91" s="268" t="s">
        <v>1831</v>
      </c>
      <c r="G91" s="43"/>
      <c r="H91" s="43"/>
      <c r="I91" s="222"/>
      <c r="J91" s="43"/>
      <c r="K91" s="43"/>
      <c r="L91" s="47"/>
      <c r="M91" s="223"/>
      <c r="N91" s="224"/>
      <c r="O91" s="87"/>
      <c r="P91" s="87"/>
      <c r="Q91" s="87"/>
      <c r="R91" s="87"/>
      <c r="S91" s="87"/>
      <c r="T91" s="88"/>
      <c r="U91" s="41"/>
      <c r="V91" s="41"/>
      <c r="W91" s="41"/>
      <c r="X91" s="41"/>
      <c r="Y91" s="41"/>
      <c r="Z91" s="41"/>
      <c r="AA91" s="41"/>
      <c r="AB91" s="41"/>
      <c r="AC91" s="41"/>
      <c r="AD91" s="41"/>
      <c r="AE91" s="41"/>
      <c r="AT91" s="19" t="s">
        <v>592</v>
      </c>
      <c r="AU91" s="19" t="s">
        <v>84</v>
      </c>
    </row>
    <row r="92" s="2" customFormat="1" ht="16.5" customHeight="1">
      <c r="A92" s="41"/>
      <c r="B92" s="42"/>
      <c r="C92" s="207" t="s">
        <v>202</v>
      </c>
      <c r="D92" s="207" t="s">
        <v>166</v>
      </c>
      <c r="E92" s="208" t="s">
        <v>1832</v>
      </c>
      <c r="F92" s="209" t="s">
        <v>1833</v>
      </c>
      <c r="G92" s="210" t="s">
        <v>1597</v>
      </c>
      <c r="H92" s="211">
        <v>1</v>
      </c>
      <c r="I92" s="212"/>
      <c r="J92" s="213">
        <f>ROUND(I92*H92,2)</f>
        <v>0</v>
      </c>
      <c r="K92" s="209" t="s">
        <v>32</v>
      </c>
      <c r="L92" s="47"/>
      <c r="M92" s="214" t="s">
        <v>32</v>
      </c>
      <c r="N92" s="215" t="s">
        <v>47</v>
      </c>
      <c r="O92" s="87"/>
      <c r="P92" s="216">
        <f>O92*H92</f>
        <v>0</v>
      </c>
      <c r="Q92" s="216">
        <v>0</v>
      </c>
      <c r="R92" s="216">
        <f>Q92*H92</f>
        <v>0</v>
      </c>
      <c r="S92" s="216">
        <v>0</v>
      </c>
      <c r="T92" s="217">
        <f>S92*H92</f>
        <v>0</v>
      </c>
      <c r="U92" s="41"/>
      <c r="V92" s="41"/>
      <c r="W92" s="41"/>
      <c r="X92" s="41"/>
      <c r="Y92" s="41"/>
      <c r="Z92" s="41"/>
      <c r="AA92" s="41"/>
      <c r="AB92" s="41"/>
      <c r="AC92" s="41"/>
      <c r="AD92" s="41"/>
      <c r="AE92" s="41"/>
      <c r="AR92" s="218" t="s">
        <v>171</v>
      </c>
      <c r="AT92" s="218" t="s">
        <v>166</v>
      </c>
      <c r="AU92" s="218" t="s">
        <v>84</v>
      </c>
      <c r="AY92" s="19" t="s">
        <v>164</v>
      </c>
      <c r="BE92" s="219">
        <f>IF(N92="základní",J92,0)</f>
        <v>0</v>
      </c>
      <c r="BF92" s="219">
        <f>IF(N92="snížená",J92,0)</f>
        <v>0</v>
      </c>
      <c r="BG92" s="219">
        <f>IF(N92="zákl. přenesená",J92,0)</f>
        <v>0</v>
      </c>
      <c r="BH92" s="219">
        <f>IF(N92="sníž. přenesená",J92,0)</f>
        <v>0</v>
      </c>
      <c r="BI92" s="219">
        <f>IF(N92="nulová",J92,0)</f>
        <v>0</v>
      </c>
      <c r="BJ92" s="19" t="s">
        <v>84</v>
      </c>
      <c r="BK92" s="219">
        <f>ROUND(I92*H92,2)</f>
        <v>0</v>
      </c>
      <c r="BL92" s="19" t="s">
        <v>171</v>
      </c>
      <c r="BM92" s="218" t="s">
        <v>8</v>
      </c>
    </row>
    <row r="93" s="2" customFormat="1" ht="26.4" customHeight="1">
      <c r="A93" s="41"/>
      <c r="B93" s="42"/>
      <c r="C93" s="207" t="s">
        <v>209</v>
      </c>
      <c r="D93" s="207" t="s">
        <v>166</v>
      </c>
      <c r="E93" s="208" t="s">
        <v>1834</v>
      </c>
      <c r="F93" s="209" t="s">
        <v>1835</v>
      </c>
      <c r="G93" s="210" t="s">
        <v>1558</v>
      </c>
      <c r="H93" s="211">
        <v>8</v>
      </c>
      <c r="I93" s="212"/>
      <c r="J93" s="213">
        <f>ROUND(I93*H93,2)</f>
        <v>0</v>
      </c>
      <c r="K93" s="209" t="s">
        <v>32</v>
      </c>
      <c r="L93" s="47"/>
      <c r="M93" s="214" t="s">
        <v>32</v>
      </c>
      <c r="N93" s="215" t="s">
        <v>47</v>
      </c>
      <c r="O93" s="87"/>
      <c r="P93" s="216">
        <f>O93*H93</f>
        <v>0</v>
      </c>
      <c r="Q93" s="216">
        <v>0</v>
      </c>
      <c r="R93" s="216">
        <f>Q93*H93</f>
        <v>0</v>
      </c>
      <c r="S93" s="216">
        <v>0</v>
      </c>
      <c r="T93" s="217">
        <f>S93*H93</f>
        <v>0</v>
      </c>
      <c r="U93" s="41"/>
      <c r="V93" s="41"/>
      <c r="W93" s="41"/>
      <c r="X93" s="41"/>
      <c r="Y93" s="41"/>
      <c r="Z93" s="41"/>
      <c r="AA93" s="41"/>
      <c r="AB93" s="41"/>
      <c r="AC93" s="41"/>
      <c r="AD93" s="41"/>
      <c r="AE93" s="41"/>
      <c r="AR93" s="218" t="s">
        <v>171</v>
      </c>
      <c r="AT93" s="218" t="s">
        <v>166</v>
      </c>
      <c r="AU93" s="218" t="s">
        <v>84</v>
      </c>
      <c r="AY93" s="19" t="s">
        <v>164</v>
      </c>
      <c r="BE93" s="219">
        <f>IF(N93="základní",J93,0)</f>
        <v>0</v>
      </c>
      <c r="BF93" s="219">
        <f>IF(N93="snížená",J93,0)</f>
        <v>0</v>
      </c>
      <c r="BG93" s="219">
        <f>IF(N93="zákl. přenesená",J93,0)</f>
        <v>0</v>
      </c>
      <c r="BH93" s="219">
        <f>IF(N93="sníž. přenesená",J93,0)</f>
        <v>0</v>
      </c>
      <c r="BI93" s="219">
        <f>IF(N93="nulová",J93,0)</f>
        <v>0</v>
      </c>
      <c r="BJ93" s="19" t="s">
        <v>84</v>
      </c>
      <c r="BK93" s="219">
        <f>ROUND(I93*H93,2)</f>
        <v>0</v>
      </c>
      <c r="BL93" s="19" t="s">
        <v>171</v>
      </c>
      <c r="BM93" s="218" t="s">
        <v>258</v>
      </c>
    </row>
    <row r="94" s="2" customFormat="1" ht="40.8" customHeight="1">
      <c r="A94" s="41"/>
      <c r="B94" s="42"/>
      <c r="C94" s="207" t="s">
        <v>218</v>
      </c>
      <c r="D94" s="207" t="s">
        <v>166</v>
      </c>
      <c r="E94" s="208" t="s">
        <v>1836</v>
      </c>
      <c r="F94" s="209" t="s">
        <v>1837</v>
      </c>
      <c r="G94" s="210" t="s">
        <v>1597</v>
      </c>
      <c r="H94" s="211">
        <v>1</v>
      </c>
      <c r="I94" s="212"/>
      <c r="J94" s="213">
        <f>ROUND(I94*H94,2)</f>
        <v>0</v>
      </c>
      <c r="K94" s="209" t="s">
        <v>32</v>
      </c>
      <c r="L94" s="47"/>
      <c r="M94" s="214" t="s">
        <v>32</v>
      </c>
      <c r="N94" s="215" t="s">
        <v>47</v>
      </c>
      <c r="O94" s="87"/>
      <c r="P94" s="216">
        <f>O94*H94</f>
        <v>0</v>
      </c>
      <c r="Q94" s="216">
        <v>0</v>
      </c>
      <c r="R94" s="216">
        <f>Q94*H94</f>
        <v>0</v>
      </c>
      <c r="S94" s="216">
        <v>0</v>
      </c>
      <c r="T94" s="217">
        <f>S94*H94</f>
        <v>0</v>
      </c>
      <c r="U94" s="41"/>
      <c r="V94" s="41"/>
      <c r="W94" s="41"/>
      <c r="X94" s="41"/>
      <c r="Y94" s="41"/>
      <c r="Z94" s="41"/>
      <c r="AA94" s="41"/>
      <c r="AB94" s="41"/>
      <c r="AC94" s="41"/>
      <c r="AD94" s="41"/>
      <c r="AE94" s="41"/>
      <c r="AR94" s="218" t="s">
        <v>171</v>
      </c>
      <c r="AT94" s="218" t="s">
        <v>166</v>
      </c>
      <c r="AU94" s="218" t="s">
        <v>84</v>
      </c>
      <c r="AY94" s="19" t="s">
        <v>164</v>
      </c>
      <c r="BE94" s="219">
        <f>IF(N94="základní",J94,0)</f>
        <v>0</v>
      </c>
      <c r="BF94" s="219">
        <f>IF(N94="snížená",J94,0)</f>
        <v>0</v>
      </c>
      <c r="BG94" s="219">
        <f>IF(N94="zákl. přenesená",J94,0)</f>
        <v>0</v>
      </c>
      <c r="BH94" s="219">
        <f>IF(N94="sníž. přenesená",J94,0)</f>
        <v>0</v>
      </c>
      <c r="BI94" s="219">
        <f>IF(N94="nulová",J94,0)</f>
        <v>0</v>
      </c>
      <c r="BJ94" s="19" t="s">
        <v>84</v>
      </c>
      <c r="BK94" s="219">
        <f>ROUND(I94*H94,2)</f>
        <v>0</v>
      </c>
      <c r="BL94" s="19" t="s">
        <v>171</v>
      </c>
      <c r="BM94" s="218" t="s">
        <v>272</v>
      </c>
    </row>
    <row r="95" s="2" customFormat="1">
      <c r="A95" s="41"/>
      <c r="B95" s="42"/>
      <c r="C95" s="43"/>
      <c r="D95" s="227" t="s">
        <v>592</v>
      </c>
      <c r="E95" s="43"/>
      <c r="F95" s="268" t="s">
        <v>1838</v>
      </c>
      <c r="G95" s="43"/>
      <c r="H95" s="43"/>
      <c r="I95" s="222"/>
      <c r="J95" s="43"/>
      <c r="K95" s="43"/>
      <c r="L95" s="47"/>
      <c r="M95" s="223"/>
      <c r="N95" s="224"/>
      <c r="O95" s="87"/>
      <c r="P95" s="87"/>
      <c r="Q95" s="87"/>
      <c r="R95" s="87"/>
      <c r="S95" s="87"/>
      <c r="T95" s="88"/>
      <c r="U95" s="41"/>
      <c r="V95" s="41"/>
      <c r="W95" s="41"/>
      <c r="X95" s="41"/>
      <c r="Y95" s="41"/>
      <c r="Z95" s="41"/>
      <c r="AA95" s="41"/>
      <c r="AB95" s="41"/>
      <c r="AC95" s="41"/>
      <c r="AD95" s="41"/>
      <c r="AE95" s="41"/>
      <c r="AT95" s="19" t="s">
        <v>592</v>
      </c>
      <c r="AU95" s="19" t="s">
        <v>84</v>
      </c>
    </row>
    <row r="96" s="2" customFormat="1" ht="26.4" customHeight="1">
      <c r="A96" s="41"/>
      <c r="B96" s="42"/>
      <c r="C96" s="207" t="s">
        <v>225</v>
      </c>
      <c r="D96" s="207" t="s">
        <v>166</v>
      </c>
      <c r="E96" s="208" t="s">
        <v>1839</v>
      </c>
      <c r="F96" s="209" t="s">
        <v>1840</v>
      </c>
      <c r="G96" s="210" t="s">
        <v>1597</v>
      </c>
      <c r="H96" s="211">
        <v>1</v>
      </c>
      <c r="I96" s="212"/>
      <c r="J96" s="213">
        <f>ROUND(I96*H96,2)</f>
        <v>0</v>
      </c>
      <c r="K96" s="209" t="s">
        <v>32</v>
      </c>
      <c r="L96" s="47"/>
      <c r="M96" s="214" t="s">
        <v>32</v>
      </c>
      <c r="N96" s="215" t="s">
        <v>47</v>
      </c>
      <c r="O96" s="87"/>
      <c r="P96" s="216">
        <f>O96*H96</f>
        <v>0</v>
      </c>
      <c r="Q96" s="216">
        <v>0</v>
      </c>
      <c r="R96" s="216">
        <f>Q96*H96</f>
        <v>0</v>
      </c>
      <c r="S96" s="216">
        <v>0</v>
      </c>
      <c r="T96" s="217">
        <f>S96*H96</f>
        <v>0</v>
      </c>
      <c r="U96" s="41"/>
      <c r="V96" s="41"/>
      <c r="W96" s="41"/>
      <c r="X96" s="41"/>
      <c r="Y96" s="41"/>
      <c r="Z96" s="41"/>
      <c r="AA96" s="41"/>
      <c r="AB96" s="41"/>
      <c r="AC96" s="41"/>
      <c r="AD96" s="41"/>
      <c r="AE96" s="41"/>
      <c r="AR96" s="218" t="s">
        <v>171</v>
      </c>
      <c r="AT96" s="218" t="s">
        <v>166</v>
      </c>
      <c r="AU96" s="218" t="s">
        <v>84</v>
      </c>
      <c r="AY96" s="19" t="s">
        <v>164</v>
      </c>
      <c r="BE96" s="219">
        <f>IF(N96="základní",J96,0)</f>
        <v>0</v>
      </c>
      <c r="BF96" s="219">
        <f>IF(N96="snížená",J96,0)</f>
        <v>0</v>
      </c>
      <c r="BG96" s="219">
        <f>IF(N96="zákl. přenesená",J96,0)</f>
        <v>0</v>
      </c>
      <c r="BH96" s="219">
        <f>IF(N96="sníž. přenesená",J96,0)</f>
        <v>0</v>
      </c>
      <c r="BI96" s="219">
        <f>IF(N96="nulová",J96,0)</f>
        <v>0</v>
      </c>
      <c r="BJ96" s="19" t="s">
        <v>84</v>
      </c>
      <c r="BK96" s="219">
        <f>ROUND(I96*H96,2)</f>
        <v>0</v>
      </c>
      <c r="BL96" s="19" t="s">
        <v>171</v>
      </c>
      <c r="BM96" s="218" t="s">
        <v>289</v>
      </c>
    </row>
    <row r="97" s="2" customFormat="1">
      <c r="A97" s="41"/>
      <c r="B97" s="42"/>
      <c r="C97" s="43"/>
      <c r="D97" s="227" t="s">
        <v>592</v>
      </c>
      <c r="E97" s="43"/>
      <c r="F97" s="268" t="s">
        <v>1841</v>
      </c>
      <c r="G97" s="43"/>
      <c r="H97" s="43"/>
      <c r="I97" s="222"/>
      <c r="J97" s="43"/>
      <c r="K97" s="43"/>
      <c r="L97" s="47"/>
      <c r="M97" s="223"/>
      <c r="N97" s="224"/>
      <c r="O97" s="87"/>
      <c r="P97" s="87"/>
      <c r="Q97" s="87"/>
      <c r="R97" s="87"/>
      <c r="S97" s="87"/>
      <c r="T97" s="88"/>
      <c r="U97" s="41"/>
      <c r="V97" s="41"/>
      <c r="W97" s="41"/>
      <c r="X97" s="41"/>
      <c r="Y97" s="41"/>
      <c r="Z97" s="41"/>
      <c r="AA97" s="41"/>
      <c r="AB97" s="41"/>
      <c r="AC97" s="41"/>
      <c r="AD97" s="41"/>
      <c r="AE97" s="41"/>
      <c r="AT97" s="19" t="s">
        <v>592</v>
      </c>
      <c r="AU97" s="19" t="s">
        <v>84</v>
      </c>
    </row>
    <row r="98" s="2" customFormat="1" ht="36" customHeight="1">
      <c r="A98" s="41"/>
      <c r="B98" s="42"/>
      <c r="C98" s="207" t="s">
        <v>111</v>
      </c>
      <c r="D98" s="207" t="s">
        <v>166</v>
      </c>
      <c r="E98" s="208" t="s">
        <v>1842</v>
      </c>
      <c r="F98" s="209" t="s">
        <v>1569</v>
      </c>
      <c r="G98" s="210" t="s">
        <v>1597</v>
      </c>
      <c r="H98" s="211">
        <v>1</v>
      </c>
      <c r="I98" s="212"/>
      <c r="J98" s="213">
        <f>ROUND(I98*H98,2)</f>
        <v>0</v>
      </c>
      <c r="K98" s="209" t="s">
        <v>32</v>
      </c>
      <c r="L98" s="47"/>
      <c r="M98" s="214" t="s">
        <v>32</v>
      </c>
      <c r="N98" s="215" t="s">
        <v>47</v>
      </c>
      <c r="O98" s="87"/>
      <c r="P98" s="216">
        <f>O98*H98</f>
        <v>0</v>
      </c>
      <c r="Q98" s="216">
        <v>0</v>
      </c>
      <c r="R98" s="216">
        <f>Q98*H98</f>
        <v>0</v>
      </c>
      <c r="S98" s="216">
        <v>0</v>
      </c>
      <c r="T98" s="217">
        <f>S98*H98</f>
        <v>0</v>
      </c>
      <c r="U98" s="41"/>
      <c r="V98" s="41"/>
      <c r="W98" s="41"/>
      <c r="X98" s="41"/>
      <c r="Y98" s="41"/>
      <c r="Z98" s="41"/>
      <c r="AA98" s="41"/>
      <c r="AB98" s="41"/>
      <c r="AC98" s="41"/>
      <c r="AD98" s="41"/>
      <c r="AE98" s="41"/>
      <c r="AR98" s="218" t="s">
        <v>171</v>
      </c>
      <c r="AT98" s="218" t="s">
        <v>166</v>
      </c>
      <c r="AU98" s="218" t="s">
        <v>84</v>
      </c>
      <c r="AY98" s="19" t="s">
        <v>164</v>
      </c>
      <c r="BE98" s="219">
        <f>IF(N98="základní",J98,0)</f>
        <v>0</v>
      </c>
      <c r="BF98" s="219">
        <f>IF(N98="snížená",J98,0)</f>
        <v>0</v>
      </c>
      <c r="BG98" s="219">
        <f>IF(N98="zákl. přenesená",J98,0)</f>
        <v>0</v>
      </c>
      <c r="BH98" s="219">
        <f>IF(N98="sníž. přenesená",J98,0)</f>
        <v>0</v>
      </c>
      <c r="BI98" s="219">
        <f>IF(N98="nulová",J98,0)</f>
        <v>0</v>
      </c>
      <c r="BJ98" s="19" t="s">
        <v>84</v>
      </c>
      <c r="BK98" s="219">
        <f>ROUND(I98*H98,2)</f>
        <v>0</v>
      </c>
      <c r="BL98" s="19" t="s">
        <v>171</v>
      </c>
      <c r="BM98" s="218" t="s">
        <v>301</v>
      </c>
    </row>
    <row r="99" s="2" customFormat="1">
      <c r="A99" s="41"/>
      <c r="B99" s="42"/>
      <c r="C99" s="43"/>
      <c r="D99" s="227" t="s">
        <v>592</v>
      </c>
      <c r="E99" s="43"/>
      <c r="F99" s="268" t="s">
        <v>1843</v>
      </c>
      <c r="G99" s="43"/>
      <c r="H99" s="43"/>
      <c r="I99" s="222"/>
      <c r="J99" s="43"/>
      <c r="K99" s="43"/>
      <c r="L99" s="47"/>
      <c r="M99" s="223"/>
      <c r="N99" s="224"/>
      <c r="O99" s="87"/>
      <c r="P99" s="87"/>
      <c r="Q99" s="87"/>
      <c r="R99" s="87"/>
      <c r="S99" s="87"/>
      <c r="T99" s="88"/>
      <c r="U99" s="41"/>
      <c r="V99" s="41"/>
      <c r="W99" s="41"/>
      <c r="X99" s="41"/>
      <c r="Y99" s="41"/>
      <c r="Z99" s="41"/>
      <c r="AA99" s="41"/>
      <c r="AB99" s="41"/>
      <c r="AC99" s="41"/>
      <c r="AD99" s="41"/>
      <c r="AE99" s="41"/>
      <c r="AT99" s="19" t="s">
        <v>592</v>
      </c>
      <c r="AU99" s="19" t="s">
        <v>84</v>
      </c>
    </row>
    <row r="100" s="2" customFormat="1" ht="16.5" customHeight="1">
      <c r="A100" s="41"/>
      <c r="B100" s="42"/>
      <c r="C100" s="207" t="s">
        <v>236</v>
      </c>
      <c r="D100" s="207" t="s">
        <v>166</v>
      </c>
      <c r="E100" s="208" t="s">
        <v>1844</v>
      </c>
      <c r="F100" s="209" t="s">
        <v>1845</v>
      </c>
      <c r="G100" s="210" t="s">
        <v>1597</v>
      </c>
      <c r="H100" s="211">
        <v>1</v>
      </c>
      <c r="I100" s="212"/>
      <c r="J100" s="213">
        <f>ROUND(I100*H100,2)</f>
        <v>0</v>
      </c>
      <c r="K100" s="209" t="s">
        <v>32</v>
      </c>
      <c r="L100" s="47"/>
      <c r="M100" s="214" t="s">
        <v>32</v>
      </c>
      <c r="N100" s="215" t="s">
        <v>47</v>
      </c>
      <c r="O100" s="87"/>
      <c r="P100" s="216">
        <f>O100*H100</f>
        <v>0</v>
      </c>
      <c r="Q100" s="216">
        <v>0</v>
      </c>
      <c r="R100" s="216">
        <f>Q100*H100</f>
        <v>0</v>
      </c>
      <c r="S100" s="216">
        <v>0</v>
      </c>
      <c r="T100" s="217">
        <f>S100*H100</f>
        <v>0</v>
      </c>
      <c r="U100" s="41"/>
      <c r="V100" s="41"/>
      <c r="W100" s="41"/>
      <c r="X100" s="41"/>
      <c r="Y100" s="41"/>
      <c r="Z100" s="41"/>
      <c r="AA100" s="41"/>
      <c r="AB100" s="41"/>
      <c r="AC100" s="41"/>
      <c r="AD100" s="41"/>
      <c r="AE100" s="41"/>
      <c r="AR100" s="218" t="s">
        <v>171</v>
      </c>
      <c r="AT100" s="218" t="s">
        <v>166</v>
      </c>
      <c r="AU100" s="218" t="s">
        <v>84</v>
      </c>
      <c r="AY100" s="19" t="s">
        <v>164</v>
      </c>
      <c r="BE100" s="219">
        <f>IF(N100="základní",J100,0)</f>
        <v>0</v>
      </c>
      <c r="BF100" s="219">
        <f>IF(N100="snížená",J100,0)</f>
        <v>0</v>
      </c>
      <c r="BG100" s="219">
        <f>IF(N100="zákl. přenesená",J100,0)</f>
        <v>0</v>
      </c>
      <c r="BH100" s="219">
        <f>IF(N100="sníž. přenesená",J100,0)</f>
        <v>0</v>
      </c>
      <c r="BI100" s="219">
        <f>IF(N100="nulová",J100,0)</f>
        <v>0</v>
      </c>
      <c r="BJ100" s="19" t="s">
        <v>84</v>
      </c>
      <c r="BK100" s="219">
        <f>ROUND(I100*H100,2)</f>
        <v>0</v>
      </c>
      <c r="BL100" s="19" t="s">
        <v>171</v>
      </c>
      <c r="BM100" s="218" t="s">
        <v>326</v>
      </c>
    </row>
    <row r="101" s="2" customFormat="1">
      <c r="A101" s="41"/>
      <c r="B101" s="42"/>
      <c r="C101" s="43"/>
      <c r="D101" s="227" t="s">
        <v>592</v>
      </c>
      <c r="E101" s="43"/>
      <c r="F101" s="268" t="s">
        <v>1846</v>
      </c>
      <c r="G101" s="43"/>
      <c r="H101" s="43"/>
      <c r="I101" s="222"/>
      <c r="J101" s="43"/>
      <c r="K101" s="43"/>
      <c r="L101" s="47"/>
      <c r="M101" s="223"/>
      <c r="N101" s="224"/>
      <c r="O101" s="87"/>
      <c r="P101" s="87"/>
      <c r="Q101" s="87"/>
      <c r="R101" s="87"/>
      <c r="S101" s="87"/>
      <c r="T101" s="88"/>
      <c r="U101" s="41"/>
      <c r="V101" s="41"/>
      <c r="W101" s="41"/>
      <c r="X101" s="41"/>
      <c r="Y101" s="41"/>
      <c r="Z101" s="41"/>
      <c r="AA101" s="41"/>
      <c r="AB101" s="41"/>
      <c r="AC101" s="41"/>
      <c r="AD101" s="41"/>
      <c r="AE101" s="41"/>
      <c r="AT101" s="19" t="s">
        <v>592</v>
      </c>
      <c r="AU101" s="19" t="s">
        <v>84</v>
      </c>
    </row>
    <row r="102" s="2" customFormat="1" ht="26.4" customHeight="1">
      <c r="A102" s="41"/>
      <c r="B102" s="42"/>
      <c r="C102" s="207" t="s">
        <v>8</v>
      </c>
      <c r="D102" s="207" t="s">
        <v>166</v>
      </c>
      <c r="E102" s="208" t="s">
        <v>1847</v>
      </c>
      <c r="F102" s="209" t="s">
        <v>1848</v>
      </c>
      <c r="G102" s="210" t="s">
        <v>1597</v>
      </c>
      <c r="H102" s="211">
        <v>5</v>
      </c>
      <c r="I102" s="212"/>
      <c r="J102" s="213">
        <f>ROUND(I102*H102,2)</f>
        <v>0</v>
      </c>
      <c r="K102" s="209" t="s">
        <v>32</v>
      </c>
      <c r="L102" s="47"/>
      <c r="M102" s="214" t="s">
        <v>32</v>
      </c>
      <c r="N102" s="215" t="s">
        <v>47</v>
      </c>
      <c r="O102" s="87"/>
      <c r="P102" s="216">
        <f>O102*H102</f>
        <v>0</v>
      </c>
      <c r="Q102" s="216">
        <v>0</v>
      </c>
      <c r="R102" s="216">
        <f>Q102*H102</f>
        <v>0</v>
      </c>
      <c r="S102" s="216">
        <v>0</v>
      </c>
      <c r="T102" s="217">
        <f>S102*H102</f>
        <v>0</v>
      </c>
      <c r="U102" s="41"/>
      <c r="V102" s="41"/>
      <c r="W102" s="41"/>
      <c r="X102" s="41"/>
      <c r="Y102" s="41"/>
      <c r="Z102" s="41"/>
      <c r="AA102" s="41"/>
      <c r="AB102" s="41"/>
      <c r="AC102" s="41"/>
      <c r="AD102" s="41"/>
      <c r="AE102" s="41"/>
      <c r="AR102" s="218" t="s">
        <v>171</v>
      </c>
      <c r="AT102" s="218" t="s">
        <v>166</v>
      </c>
      <c r="AU102" s="218" t="s">
        <v>84</v>
      </c>
      <c r="AY102" s="19" t="s">
        <v>164</v>
      </c>
      <c r="BE102" s="219">
        <f>IF(N102="základní",J102,0)</f>
        <v>0</v>
      </c>
      <c r="BF102" s="219">
        <f>IF(N102="snížená",J102,0)</f>
        <v>0</v>
      </c>
      <c r="BG102" s="219">
        <f>IF(N102="zákl. přenesená",J102,0)</f>
        <v>0</v>
      </c>
      <c r="BH102" s="219">
        <f>IF(N102="sníž. přenesená",J102,0)</f>
        <v>0</v>
      </c>
      <c r="BI102" s="219">
        <f>IF(N102="nulová",J102,0)</f>
        <v>0</v>
      </c>
      <c r="BJ102" s="19" t="s">
        <v>84</v>
      </c>
      <c r="BK102" s="219">
        <f>ROUND(I102*H102,2)</f>
        <v>0</v>
      </c>
      <c r="BL102" s="19" t="s">
        <v>171</v>
      </c>
      <c r="BM102" s="218" t="s">
        <v>338</v>
      </c>
    </row>
    <row r="103" s="2" customFormat="1">
      <c r="A103" s="41"/>
      <c r="B103" s="42"/>
      <c r="C103" s="43"/>
      <c r="D103" s="227" t="s">
        <v>592</v>
      </c>
      <c r="E103" s="43"/>
      <c r="F103" s="268" t="s">
        <v>1849</v>
      </c>
      <c r="G103" s="43"/>
      <c r="H103" s="43"/>
      <c r="I103" s="222"/>
      <c r="J103" s="43"/>
      <c r="K103" s="43"/>
      <c r="L103" s="47"/>
      <c r="M103" s="223"/>
      <c r="N103" s="224"/>
      <c r="O103" s="87"/>
      <c r="P103" s="87"/>
      <c r="Q103" s="87"/>
      <c r="R103" s="87"/>
      <c r="S103" s="87"/>
      <c r="T103" s="88"/>
      <c r="U103" s="41"/>
      <c r="V103" s="41"/>
      <c r="W103" s="41"/>
      <c r="X103" s="41"/>
      <c r="Y103" s="41"/>
      <c r="Z103" s="41"/>
      <c r="AA103" s="41"/>
      <c r="AB103" s="41"/>
      <c r="AC103" s="41"/>
      <c r="AD103" s="41"/>
      <c r="AE103" s="41"/>
      <c r="AT103" s="19" t="s">
        <v>592</v>
      </c>
      <c r="AU103" s="19" t="s">
        <v>84</v>
      </c>
    </row>
    <row r="104" s="2" customFormat="1" ht="16.5" customHeight="1">
      <c r="A104" s="41"/>
      <c r="B104" s="42"/>
      <c r="C104" s="207" t="s">
        <v>252</v>
      </c>
      <c r="D104" s="207" t="s">
        <v>166</v>
      </c>
      <c r="E104" s="208" t="s">
        <v>1850</v>
      </c>
      <c r="F104" s="209" t="s">
        <v>1851</v>
      </c>
      <c r="G104" s="210" t="s">
        <v>1597</v>
      </c>
      <c r="H104" s="211">
        <v>1</v>
      </c>
      <c r="I104" s="212"/>
      <c r="J104" s="213">
        <f>ROUND(I104*H104,2)</f>
        <v>0</v>
      </c>
      <c r="K104" s="209" t="s">
        <v>32</v>
      </c>
      <c r="L104" s="47"/>
      <c r="M104" s="214" t="s">
        <v>32</v>
      </c>
      <c r="N104" s="215" t="s">
        <v>47</v>
      </c>
      <c r="O104" s="87"/>
      <c r="P104" s="216">
        <f>O104*H104</f>
        <v>0</v>
      </c>
      <c r="Q104" s="216">
        <v>0</v>
      </c>
      <c r="R104" s="216">
        <f>Q104*H104</f>
        <v>0</v>
      </c>
      <c r="S104" s="216">
        <v>0</v>
      </c>
      <c r="T104" s="217">
        <f>S104*H104</f>
        <v>0</v>
      </c>
      <c r="U104" s="41"/>
      <c r="V104" s="41"/>
      <c r="W104" s="41"/>
      <c r="X104" s="41"/>
      <c r="Y104" s="41"/>
      <c r="Z104" s="41"/>
      <c r="AA104" s="41"/>
      <c r="AB104" s="41"/>
      <c r="AC104" s="41"/>
      <c r="AD104" s="41"/>
      <c r="AE104" s="41"/>
      <c r="AR104" s="218" t="s">
        <v>171</v>
      </c>
      <c r="AT104" s="218" t="s">
        <v>166</v>
      </c>
      <c r="AU104" s="218" t="s">
        <v>84</v>
      </c>
      <c r="AY104" s="19" t="s">
        <v>164</v>
      </c>
      <c r="BE104" s="219">
        <f>IF(N104="základní",J104,0)</f>
        <v>0</v>
      </c>
      <c r="BF104" s="219">
        <f>IF(N104="snížená",J104,0)</f>
        <v>0</v>
      </c>
      <c r="BG104" s="219">
        <f>IF(N104="zákl. přenesená",J104,0)</f>
        <v>0</v>
      </c>
      <c r="BH104" s="219">
        <f>IF(N104="sníž. přenesená",J104,0)</f>
        <v>0</v>
      </c>
      <c r="BI104" s="219">
        <f>IF(N104="nulová",J104,0)</f>
        <v>0</v>
      </c>
      <c r="BJ104" s="19" t="s">
        <v>84</v>
      </c>
      <c r="BK104" s="219">
        <f>ROUND(I104*H104,2)</f>
        <v>0</v>
      </c>
      <c r="BL104" s="19" t="s">
        <v>171</v>
      </c>
      <c r="BM104" s="218" t="s">
        <v>350</v>
      </c>
    </row>
    <row r="105" s="2" customFormat="1">
      <c r="A105" s="41"/>
      <c r="B105" s="42"/>
      <c r="C105" s="43"/>
      <c r="D105" s="227" t="s">
        <v>592</v>
      </c>
      <c r="E105" s="43"/>
      <c r="F105" s="268" t="s">
        <v>1852</v>
      </c>
      <c r="G105" s="43"/>
      <c r="H105" s="43"/>
      <c r="I105" s="222"/>
      <c r="J105" s="43"/>
      <c r="K105" s="43"/>
      <c r="L105" s="47"/>
      <c r="M105" s="223"/>
      <c r="N105" s="224"/>
      <c r="O105" s="87"/>
      <c r="P105" s="87"/>
      <c r="Q105" s="87"/>
      <c r="R105" s="87"/>
      <c r="S105" s="87"/>
      <c r="T105" s="88"/>
      <c r="U105" s="41"/>
      <c r="V105" s="41"/>
      <c r="W105" s="41"/>
      <c r="X105" s="41"/>
      <c r="Y105" s="41"/>
      <c r="Z105" s="41"/>
      <c r="AA105" s="41"/>
      <c r="AB105" s="41"/>
      <c r="AC105" s="41"/>
      <c r="AD105" s="41"/>
      <c r="AE105" s="41"/>
      <c r="AT105" s="19" t="s">
        <v>592</v>
      </c>
      <c r="AU105" s="19" t="s">
        <v>84</v>
      </c>
    </row>
    <row r="106" s="2" customFormat="1" ht="16.5" customHeight="1">
      <c r="A106" s="41"/>
      <c r="B106" s="42"/>
      <c r="C106" s="207" t="s">
        <v>258</v>
      </c>
      <c r="D106" s="207" t="s">
        <v>166</v>
      </c>
      <c r="E106" s="208" t="s">
        <v>1853</v>
      </c>
      <c r="F106" s="209" t="s">
        <v>1854</v>
      </c>
      <c r="G106" s="210" t="s">
        <v>1597</v>
      </c>
      <c r="H106" s="211">
        <v>1</v>
      </c>
      <c r="I106" s="212"/>
      <c r="J106" s="213">
        <f>ROUND(I106*H106,2)</f>
        <v>0</v>
      </c>
      <c r="K106" s="209" t="s">
        <v>32</v>
      </c>
      <c r="L106" s="47"/>
      <c r="M106" s="214" t="s">
        <v>32</v>
      </c>
      <c r="N106" s="215" t="s">
        <v>47</v>
      </c>
      <c r="O106" s="87"/>
      <c r="P106" s="216">
        <f>O106*H106</f>
        <v>0</v>
      </c>
      <c r="Q106" s="216">
        <v>0</v>
      </c>
      <c r="R106" s="216">
        <f>Q106*H106</f>
        <v>0</v>
      </c>
      <c r="S106" s="216">
        <v>0</v>
      </c>
      <c r="T106" s="217">
        <f>S106*H106</f>
        <v>0</v>
      </c>
      <c r="U106" s="41"/>
      <c r="V106" s="41"/>
      <c r="W106" s="41"/>
      <c r="X106" s="41"/>
      <c r="Y106" s="41"/>
      <c r="Z106" s="41"/>
      <c r="AA106" s="41"/>
      <c r="AB106" s="41"/>
      <c r="AC106" s="41"/>
      <c r="AD106" s="41"/>
      <c r="AE106" s="41"/>
      <c r="AR106" s="218" t="s">
        <v>171</v>
      </c>
      <c r="AT106" s="218" t="s">
        <v>166</v>
      </c>
      <c r="AU106" s="218" t="s">
        <v>84</v>
      </c>
      <c r="AY106" s="19" t="s">
        <v>164</v>
      </c>
      <c r="BE106" s="219">
        <f>IF(N106="základní",J106,0)</f>
        <v>0</v>
      </c>
      <c r="BF106" s="219">
        <f>IF(N106="snížená",J106,0)</f>
        <v>0</v>
      </c>
      <c r="BG106" s="219">
        <f>IF(N106="zákl. přenesená",J106,0)</f>
        <v>0</v>
      </c>
      <c r="BH106" s="219">
        <f>IF(N106="sníž. přenesená",J106,0)</f>
        <v>0</v>
      </c>
      <c r="BI106" s="219">
        <f>IF(N106="nulová",J106,0)</f>
        <v>0</v>
      </c>
      <c r="BJ106" s="19" t="s">
        <v>84</v>
      </c>
      <c r="BK106" s="219">
        <f>ROUND(I106*H106,2)</f>
        <v>0</v>
      </c>
      <c r="BL106" s="19" t="s">
        <v>171</v>
      </c>
      <c r="BM106" s="218" t="s">
        <v>358</v>
      </c>
    </row>
    <row r="107" s="2" customFormat="1">
      <c r="A107" s="41"/>
      <c r="B107" s="42"/>
      <c r="C107" s="43"/>
      <c r="D107" s="227" t="s">
        <v>592</v>
      </c>
      <c r="E107" s="43"/>
      <c r="F107" s="268" t="s">
        <v>1855</v>
      </c>
      <c r="G107" s="43"/>
      <c r="H107" s="43"/>
      <c r="I107" s="222"/>
      <c r="J107" s="43"/>
      <c r="K107" s="43"/>
      <c r="L107" s="47"/>
      <c r="M107" s="223"/>
      <c r="N107" s="224"/>
      <c r="O107" s="87"/>
      <c r="P107" s="87"/>
      <c r="Q107" s="87"/>
      <c r="R107" s="87"/>
      <c r="S107" s="87"/>
      <c r="T107" s="88"/>
      <c r="U107" s="41"/>
      <c r="V107" s="41"/>
      <c r="W107" s="41"/>
      <c r="X107" s="41"/>
      <c r="Y107" s="41"/>
      <c r="Z107" s="41"/>
      <c r="AA107" s="41"/>
      <c r="AB107" s="41"/>
      <c r="AC107" s="41"/>
      <c r="AD107" s="41"/>
      <c r="AE107" s="41"/>
      <c r="AT107" s="19" t="s">
        <v>592</v>
      </c>
      <c r="AU107" s="19" t="s">
        <v>84</v>
      </c>
    </row>
    <row r="108" s="2" customFormat="1" ht="16.5" customHeight="1">
      <c r="A108" s="41"/>
      <c r="B108" s="42"/>
      <c r="C108" s="207" t="s">
        <v>265</v>
      </c>
      <c r="D108" s="207" t="s">
        <v>166</v>
      </c>
      <c r="E108" s="208" t="s">
        <v>1856</v>
      </c>
      <c r="F108" s="209" t="s">
        <v>1857</v>
      </c>
      <c r="G108" s="210" t="s">
        <v>1597</v>
      </c>
      <c r="H108" s="211">
        <v>1</v>
      </c>
      <c r="I108" s="212"/>
      <c r="J108" s="213">
        <f>ROUND(I108*H108,2)</f>
        <v>0</v>
      </c>
      <c r="K108" s="209" t="s">
        <v>32</v>
      </c>
      <c r="L108" s="47"/>
      <c r="M108" s="214" t="s">
        <v>32</v>
      </c>
      <c r="N108" s="215" t="s">
        <v>47</v>
      </c>
      <c r="O108" s="87"/>
      <c r="P108" s="216">
        <f>O108*H108</f>
        <v>0</v>
      </c>
      <c r="Q108" s="216">
        <v>0</v>
      </c>
      <c r="R108" s="216">
        <f>Q108*H108</f>
        <v>0</v>
      </c>
      <c r="S108" s="216">
        <v>0</v>
      </c>
      <c r="T108" s="217">
        <f>S108*H108</f>
        <v>0</v>
      </c>
      <c r="U108" s="41"/>
      <c r="V108" s="41"/>
      <c r="W108" s="41"/>
      <c r="X108" s="41"/>
      <c r="Y108" s="41"/>
      <c r="Z108" s="41"/>
      <c r="AA108" s="41"/>
      <c r="AB108" s="41"/>
      <c r="AC108" s="41"/>
      <c r="AD108" s="41"/>
      <c r="AE108" s="41"/>
      <c r="AR108" s="218" t="s">
        <v>171</v>
      </c>
      <c r="AT108" s="218" t="s">
        <v>166</v>
      </c>
      <c r="AU108" s="218" t="s">
        <v>84</v>
      </c>
      <c r="AY108" s="19" t="s">
        <v>164</v>
      </c>
      <c r="BE108" s="219">
        <f>IF(N108="základní",J108,0)</f>
        <v>0</v>
      </c>
      <c r="BF108" s="219">
        <f>IF(N108="snížená",J108,0)</f>
        <v>0</v>
      </c>
      <c r="BG108" s="219">
        <f>IF(N108="zákl. přenesená",J108,0)</f>
        <v>0</v>
      </c>
      <c r="BH108" s="219">
        <f>IF(N108="sníž. přenesená",J108,0)</f>
        <v>0</v>
      </c>
      <c r="BI108" s="219">
        <f>IF(N108="nulová",J108,0)</f>
        <v>0</v>
      </c>
      <c r="BJ108" s="19" t="s">
        <v>84</v>
      </c>
      <c r="BK108" s="219">
        <f>ROUND(I108*H108,2)</f>
        <v>0</v>
      </c>
      <c r="BL108" s="19" t="s">
        <v>171</v>
      </c>
      <c r="BM108" s="218" t="s">
        <v>370</v>
      </c>
    </row>
    <row r="109" s="2" customFormat="1" ht="16.5" customHeight="1">
      <c r="A109" s="41"/>
      <c r="B109" s="42"/>
      <c r="C109" s="207" t="s">
        <v>272</v>
      </c>
      <c r="D109" s="207" t="s">
        <v>166</v>
      </c>
      <c r="E109" s="208" t="s">
        <v>1858</v>
      </c>
      <c r="F109" s="209" t="s">
        <v>1859</v>
      </c>
      <c r="G109" s="210" t="s">
        <v>1597</v>
      </c>
      <c r="H109" s="211">
        <v>1</v>
      </c>
      <c r="I109" s="212"/>
      <c r="J109" s="213">
        <f>ROUND(I109*H109,2)</f>
        <v>0</v>
      </c>
      <c r="K109" s="209" t="s">
        <v>32</v>
      </c>
      <c r="L109" s="47"/>
      <c r="M109" s="277" t="s">
        <v>32</v>
      </c>
      <c r="N109" s="278" t="s">
        <v>47</v>
      </c>
      <c r="O109" s="271"/>
      <c r="P109" s="272">
        <f>O109*H109</f>
        <v>0</v>
      </c>
      <c r="Q109" s="272">
        <v>0</v>
      </c>
      <c r="R109" s="272">
        <f>Q109*H109</f>
        <v>0</v>
      </c>
      <c r="S109" s="272">
        <v>0</v>
      </c>
      <c r="T109" s="273">
        <f>S109*H109</f>
        <v>0</v>
      </c>
      <c r="U109" s="41"/>
      <c r="V109" s="41"/>
      <c r="W109" s="41"/>
      <c r="X109" s="41"/>
      <c r="Y109" s="41"/>
      <c r="Z109" s="41"/>
      <c r="AA109" s="41"/>
      <c r="AB109" s="41"/>
      <c r="AC109" s="41"/>
      <c r="AD109" s="41"/>
      <c r="AE109" s="41"/>
      <c r="AR109" s="218" t="s">
        <v>171</v>
      </c>
      <c r="AT109" s="218" t="s">
        <v>166</v>
      </c>
      <c r="AU109" s="218" t="s">
        <v>84</v>
      </c>
      <c r="AY109" s="19" t="s">
        <v>164</v>
      </c>
      <c r="BE109" s="219">
        <f>IF(N109="základní",J109,0)</f>
        <v>0</v>
      </c>
      <c r="BF109" s="219">
        <f>IF(N109="snížená",J109,0)</f>
        <v>0</v>
      </c>
      <c r="BG109" s="219">
        <f>IF(N109="zákl. přenesená",J109,0)</f>
        <v>0</v>
      </c>
      <c r="BH109" s="219">
        <f>IF(N109="sníž. přenesená",J109,0)</f>
        <v>0</v>
      </c>
      <c r="BI109" s="219">
        <f>IF(N109="nulová",J109,0)</f>
        <v>0</v>
      </c>
      <c r="BJ109" s="19" t="s">
        <v>84</v>
      </c>
      <c r="BK109" s="219">
        <f>ROUND(I109*H109,2)</f>
        <v>0</v>
      </c>
      <c r="BL109" s="19" t="s">
        <v>171</v>
      </c>
      <c r="BM109" s="218" t="s">
        <v>383</v>
      </c>
    </row>
    <row r="110" s="2" customFormat="1" ht="6.96" customHeight="1">
      <c r="A110" s="41"/>
      <c r="B110" s="62"/>
      <c r="C110" s="63"/>
      <c r="D110" s="63"/>
      <c r="E110" s="63"/>
      <c r="F110" s="63"/>
      <c r="G110" s="63"/>
      <c r="H110" s="63"/>
      <c r="I110" s="63"/>
      <c r="J110" s="63"/>
      <c r="K110" s="63"/>
      <c r="L110" s="47"/>
      <c r="M110" s="41"/>
      <c r="O110" s="41"/>
      <c r="P110" s="41"/>
      <c r="Q110" s="41"/>
      <c r="R110" s="41"/>
      <c r="S110" s="41"/>
      <c r="T110" s="41"/>
      <c r="U110" s="41"/>
      <c r="V110" s="41"/>
      <c r="W110" s="41"/>
      <c r="X110" s="41"/>
      <c r="Y110" s="41"/>
      <c r="Z110" s="41"/>
      <c r="AA110" s="41"/>
      <c r="AB110" s="41"/>
      <c r="AC110" s="41"/>
      <c r="AD110" s="41"/>
      <c r="AE110" s="41"/>
    </row>
  </sheetData>
  <sheetProtection sheet="1" autoFilter="0" formatColumns="0" formatRows="0" objects="1" scenarios="1" spinCount="100000" saltValue="NmXbin616Vp3kx01PL6kNQTFKQ11TRhnilq9jpr54anyx5e6EKmMHnBuJ8W9i5SpCPnuBBKaxH5gYtG/Q7oP/Q==" hashValue="RDNWLMwzNZSP1tkvrDnQ+O1B6e3shTdMUK82zsSlaVguKIbOltCwwkl+0cZn+rnMDFRBqVSrwop9kiWlHk1bXQ==" algorithmName="SHA-512" password="CC35"/>
  <autoFilter ref="C79:K109"/>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98</v>
      </c>
    </row>
    <row r="3" s="1" customFormat="1" ht="6.96" customHeight="1">
      <c r="B3" s="131"/>
      <c r="C3" s="132"/>
      <c r="D3" s="132"/>
      <c r="E3" s="132"/>
      <c r="F3" s="132"/>
      <c r="G3" s="132"/>
      <c r="H3" s="132"/>
      <c r="I3" s="132"/>
      <c r="J3" s="132"/>
      <c r="K3" s="132"/>
      <c r="L3" s="22"/>
      <c r="AT3" s="19" t="s">
        <v>86</v>
      </c>
    </row>
    <row r="4" s="1" customFormat="1" ht="24.96" customHeight="1">
      <c r="B4" s="22"/>
      <c r="D4" s="133" t="s">
        <v>116</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Energetické úspory budovy č.5</v>
      </c>
      <c r="F7" s="135"/>
      <c r="G7" s="135"/>
      <c r="H7" s="135"/>
      <c r="L7" s="22"/>
    </row>
    <row r="8" s="2" customFormat="1" ht="12" customHeight="1">
      <c r="A8" s="41"/>
      <c r="B8" s="47"/>
      <c r="C8" s="41"/>
      <c r="D8" s="135" t="s">
        <v>117</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1860</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33</v>
      </c>
      <c r="G12" s="41"/>
      <c r="H12" s="41"/>
      <c r="I12" s="135" t="s">
        <v>24</v>
      </c>
      <c r="J12" s="140" t="str">
        <f>'Rekapitulace stavby'!AN8</f>
        <v>17. 12. 2023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ROUND(J82,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ROUND((SUM(BE82:BE176)),  2)</f>
        <v>0</v>
      </c>
      <c r="G33" s="41"/>
      <c r="H33" s="41"/>
      <c r="I33" s="151">
        <v>0.20999999999999999</v>
      </c>
      <c r="J33" s="150">
        <f>ROUND(((SUM(BE82:BE176))*I33),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ROUND((SUM(BF82:BF176)),  2)</f>
        <v>0</v>
      </c>
      <c r="G34" s="41"/>
      <c r="H34" s="41"/>
      <c r="I34" s="151">
        <v>0.12</v>
      </c>
      <c r="J34" s="150">
        <f>ROUND(((SUM(BF82:BF176))*I34),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ROUND((SUM(BG82:BG176)),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ROUND((SUM(BH82:BH176)),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ROUND((SUM(BI82:BI176)),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119</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Energetické úspory budovy č.5</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117</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05 - FVE</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 xml:space="preserve"> </v>
      </c>
      <c r="G52" s="43"/>
      <c r="H52" s="43"/>
      <c r="I52" s="34" t="s">
        <v>24</v>
      </c>
      <c r="J52" s="75" t="str">
        <f>IF(J12="","",J12)</f>
        <v>17. 12. 2023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120</v>
      </c>
      <c r="D57" s="165"/>
      <c r="E57" s="165"/>
      <c r="F57" s="165"/>
      <c r="G57" s="165"/>
      <c r="H57" s="165"/>
      <c r="I57" s="165"/>
      <c r="J57" s="166" t="s">
        <v>121</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J82</f>
        <v>0</v>
      </c>
      <c r="K59" s="43"/>
      <c r="L59" s="137"/>
      <c r="S59" s="41"/>
      <c r="T59" s="41"/>
      <c r="U59" s="41"/>
      <c r="V59" s="41"/>
      <c r="W59" s="41"/>
      <c r="X59" s="41"/>
      <c r="Y59" s="41"/>
      <c r="Z59" s="41"/>
      <c r="AA59" s="41"/>
      <c r="AB59" s="41"/>
      <c r="AC59" s="41"/>
      <c r="AD59" s="41"/>
      <c r="AE59" s="41"/>
      <c r="AU59" s="19" t="s">
        <v>122</v>
      </c>
    </row>
    <row r="60" s="9" customFormat="1" ht="24.96" customHeight="1">
      <c r="A60" s="9"/>
      <c r="B60" s="168"/>
      <c r="C60" s="169"/>
      <c r="D60" s="170" t="s">
        <v>1861</v>
      </c>
      <c r="E60" s="171"/>
      <c r="F60" s="171"/>
      <c r="G60" s="171"/>
      <c r="H60" s="171"/>
      <c r="I60" s="171"/>
      <c r="J60" s="172">
        <f>J83</f>
        <v>0</v>
      </c>
      <c r="K60" s="169"/>
      <c r="L60" s="173"/>
      <c r="S60" s="9"/>
      <c r="T60" s="9"/>
      <c r="U60" s="9"/>
      <c r="V60" s="9"/>
      <c r="W60" s="9"/>
      <c r="X60" s="9"/>
      <c r="Y60" s="9"/>
      <c r="Z60" s="9"/>
      <c r="AA60" s="9"/>
      <c r="AB60" s="9"/>
      <c r="AC60" s="9"/>
      <c r="AD60" s="9"/>
      <c r="AE60" s="9"/>
    </row>
    <row r="61" s="9" customFormat="1" ht="24.96" customHeight="1">
      <c r="A61" s="9"/>
      <c r="B61" s="168"/>
      <c r="C61" s="169"/>
      <c r="D61" s="170" t="s">
        <v>1862</v>
      </c>
      <c r="E61" s="171"/>
      <c r="F61" s="171"/>
      <c r="G61" s="171"/>
      <c r="H61" s="171"/>
      <c r="I61" s="171"/>
      <c r="J61" s="172">
        <f>J136</f>
        <v>0</v>
      </c>
      <c r="K61" s="169"/>
      <c r="L61" s="173"/>
      <c r="S61" s="9"/>
      <c r="T61" s="9"/>
      <c r="U61" s="9"/>
      <c r="V61" s="9"/>
      <c r="W61" s="9"/>
      <c r="X61" s="9"/>
      <c r="Y61" s="9"/>
      <c r="Z61" s="9"/>
      <c r="AA61" s="9"/>
      <c r="AB61" s="9"/>
      <c r="AC61" s="9"/>
      <c r="AD61" s="9"/>
      <c r="AE61" s="9"/>
    </row>
    <row r="62" s="9" customFormat="1" ht="24.96" customHeight="1">
      <c r="A62" s="9"/>
      <c r="B62" s="168"/>
      <c r="C62" s="169"/>
      <c r="D62" s="170" t="s">
        <v>1592</v>
      </c>
      <c r="E62" s="171"/>
      <c r="F62" s="171"/>
      <c r="G62" s="171"/>
      <c r="H62" s="171"/>
      <c r="I62" s="171"/>
      <c r="J62" s="172">
        <f>J159</f>
        <v>0</v>
      </c>
      <c r="K62" s="169"/>
      <c r="L62" s="173"/>
      <c r="S62" s="9"/>
      <c r="T62" s="9"/>
      <c r="U62" s="9"/>
      <c r="V62" s="9"/>
      <c r="W62" s="9"/>
      <c r="X62" s="9"/>
      <c r="Y62" s="9"/>
      <c r="Z62" s="9"/>
      <c r="AA62" s="9"/>
      <c r="AB62" s="9"/>
      <c r="AC62" s="9"/>
      <c r="AD62" s="9"/>
      <c r="AE62" s="9"/>
    </row>
    <row r="63" s="2" customFormat="1" ht="21.84" customHeight="1">
      <c r="A63" s="41"/>
      <c r="B63" s="42"/>
      <c r="C63" s="43"/>
      <c r="D63" s="43"/>
      <c r="E63" s="43"/>
      <c r="F63" s="43"/>
      <c r="G63" s="43"/>
      <c r="H63" s="43"/>
      <c r="I63" s="43"/>
      <c r="J63" s="43"/>
      <c r="K63" s="43"/>
      <c r="L63" s="137"/>
      <c r="S63" s="41"/>
      <c r="T63" s="41"/>
      <c r="U63" s="41"/>
      <c r="V63" s="41"/>
      <c r="W63" s="41"/>
      <c r="X63" s="41"/>
      <c r="Y63" s="41"/>
      <c r="Z63" s="41"/>
      <c r="AA63" s="41"/>
      <c r="AB63" s="41"/>
      <c r="AC63" s="41"/>
      <c r="AD63" s="41"/>
      <c r="AE63" s="41"/>
    </row>
    <row r="64" s="2" customFormat="1" ht="6.96" customHeight="1">
      <c r="A64" s="41"/>
      <c r="B64" s="62"/>
      <c r="C64" s="63"/>
      <c r="D64" s="63"/>
      <c r="E64" s="63"/>
      <c r="F64" s="63"/>
      <c r="G64" s="63"/>
      <c r="H64" s="63"/>
      <c r="I64" s="63"/>
      <c r="J64" s="63"/>
      <c r="K64" s="63"/>
      <c r="L64" s="137"/>
      <c r="S64" s="41"/>
      <c r="T64" s="41"/>
      <c r="U64" s="41"/>
      <c r="V64" s="41"/>
      <c r="W64" s="41"/>
      <c r="X64" s="41"/>
      <c r="Y64" s="41"/>
      <c r="Z64" s="41"/>
      <c r="AA64" s="41"/>
      <c r="AB64" s="41"/>
      <c r="AC64" s="41"/>
      <c r="AD64" s="41"/>
      <c r="AE64" s="41"/>
    </row>
    <row r="68" s="2" customFormat="1" ht="6.96" customHeight="1">
      <c r="A68" s="41"/>
      <c r="B68" s="64"/>
      <c r="C68" s="65"/>
      <c r="D68" s="65"/>
      <c r="E68" s="65"/>
      <c r="F68" s="65"/>
      <c r="G68" s="65"/>
      <c r="H68" s="65"/>
      <c r="I68" s="65"/>
      <c r="J68" s="65"/>
      <c r="K68" s="65"/>
      <c r="L68" s="137"/>
      <c r="S68" s="41"/>
      <c r="T68" s="41"/>
      <c r="U68" s="41"/>
      <c r="V68" s="41"/>
      <c r="W68" s="41"/>
      <c r="X68" s="41"/>
      <c r="Y68" s="41"/>
      <c r="Z68" s="41"/>
      <c r="AA68" s="41"/>
      <c r="AB68" s="41"/>
      <c r="AC68" s="41"/>
      <c r="AD68" s="41"/>
      <c r="AE68" s="41"/>
    </row>
    <row r="69" s="2" customFormat="1" ht="24.96" customHeight="1">
      <c r="A69" s="41"/>
      <c r="B69" s="42"/>
      <c r="C69" s="25" t="s">
        <v>149</v>
      </c>
      <c r="D69" s="43"/>
      <c r="E69" s="43"/>
      <c r="F69" s="43"/>
      <c r="G69" s="43"/>
      <c r="H69" s="43"/>
      <c r="I69" s="43"/>
      <c r="J69" s="43"/>
      <c r="K69" s="43"/>
      <c r="L69" s="137"/>
      <c r="S69" s="41"/>
      <c r="T69" s="41"/>
      <c r="U69" s="41"/>
      <c r="V69" s="41"/>
      <c r="W69" s="41"/>
      <c r="X69" s="41"/>
      <c r="Y69" s="41"/>
      <c r="Z69" s="41"/>
      <c r="AA69" s="41"/>
      <c r="AB69" s="41"/>
      <c r="AC69" s="41"/>
      <c r="AD69" s="41"/>
      <c r="AE69" s="41"/>
    </row>
    <row r="70" s="2" customFormat="1" ht="6.96" customHeight="1">
      <c r="A70" s="41"/>
      <c r="B70" s="42"/>
      <c r="C70" s="43"/>
      <c r="D70" s="43"/>
      <c r="E70" s="43"/>
      <c r="F70" s="43"/>
      <c r="G70" s="43"/>
      <c r="H70" s="43"/>
      <c r="I70" s="43"/>
      <c r="J70" s="43"/>
      <c r="K70" s="43"/>
      <c r="L70" s="137"/>
      <c r="S70" s="41"/>
      <c r="T70" s="41"/>
      <c r="U70" s="41"/>
      <c r="V70" s="41"/>
      <c r="W70" s="41"/>
      <c r="X70" s="41"/>
      <c r="Y70" s="41"/>
      <c r="Z70" s="41"/>
      <c r="AA70" s="41"/>
      <c r="AB70" s="41"/>
      <c r="AC70" s="41"/>
      <c r="AD70" s="41"/>
      <c r="AE70" s="41"/>
    </row>
    <row r="71" s="2" customFormat="1" ht="12" customHeight="1">
      <c r="A71" s="41"/>
      <c r="B71" s="42"/>
      <c r="C71" s="34" t="s">
        <v>16</v>
      </c>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16.5" customHeight="1">
      <c r="A72" s="41"/>
      <c r="B72" s="42"/>
      <c r="C72" s="43"/>
      <c r="D72" s="43"/>
      <c r="E72" s="163" t="str">
        <f>E7</f>
        <v>Energetické úspory budovy č.5</v>
      </c>
      <c r="F72" s="34"/>
      <c r="G72" s="34"/>
      <c r="H72" s="34"/>
      <c r="I72" s="43"/>
      <c r="J72" s="43"/>
      <c r="K72" s="43"/>
      <c r="L72" s="137"/>
      <c r="S72" s="41"/>
      <c r="T72" s="41"/>
      <c r="U72" s="41"/>
      <c r="V72" s="41"/>
      <c r="W72" s="41"/>
      <c r="X72" s="41"/>
      <c r="Y72" s="41"/>
      <c r="Z72" s="41"/>
      <c r="AA72" s="41"/>
      <c r="AB72" s="41"/>
      <c r="AC72" s="41"/>
      <c r="AD72" s="41"/>
      <c r="AE72" s="41"/>
    </row>
    <row r="73" s="2" customFormat="1" ht="12" customHeight="1">
      <c r="A73" s="41"/>
      <c r="B73" s="42"/>
      <c r="C73" s="34" t="s">
        <v>117</v>
      </c>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6.5" customHeight="1">
      <c r="A74" s="41"/>
      <c r="B74" s="42"/>
      <c r="C74" s="43"/>
      <c r="D74" s="43"/>
      <c r="E74" s="72" t="str">
        <f>E9</f>
        <v>05 - FVE</v>
      </c>
      <c r="F74" s="43"/>
      <c r="G74" s="43"/>
      <c r="H74" s="43"/>
      <c r="I74" s="43"/>
      <c r="J74" s="43"/>
      <c r="K74" s="43"/>
      <c r="L74" s="137"/>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2" customHeight="1">
      <c r="A76" s="41"/>
      <c r="B76" s="42"/>
      <c r="C76" s="34" t="s">
        <v>22</v>
      </c>
      <c r="D76" s="43"/>
      <c r="E76" s="43"/>
      <c r="F76" s="29" t="str">
        <f>F12</f>
        <v xml:space="preserve"> </v>
      </c>
      <c r="G76" s="43"/>
      <c r="H76" s="43"/>
      <c r="I76" s="34" t="s">
        <v>24</v>
      </c>
      <c r="J76" s="75" t="str">
        <f>IF(J12="","",J12)</f>
        <v>17. 12. 2023</v>
      </c>
      <c r="K76" s="43"/>
      <c r="L76" s="13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5.15" customHeight="1">
      <c r="A78" s="41"/>
      <c r="B78" s="42"/>
      <c r="C78" s="34" t="s">
        <v>30</v>
      </c>
      <c r="D78" s="43"/>
      <c r="E78" s="43"/>
      <c r="F78" s="29" t="str">
        <f>E15</f>
        <v xml:space="preserve"> </v>
      </c>
      <c r="G78" s="43"/>
      <c r="H78" s="43"/>
      <c r="I78" s="34" t="s">
        <v>37</v>
      </c>
      <c r="J78" s="39" t="str">
        <f>E21</f>
        <v xml:space="preserve"> </v>
      </c>
      <c r="K78" s="43"/>
      <c r="L78" s="137"/>
      <c r="S78" s="41"/>
      <c r="T78" s="41"/>
      <c r="U78" s="41"/>
      <c r="V78" s="41"/>
      <c r="W78" s="41"/>
      <c r="X78" s="41"/>
      <c r="Y78" s="41"/>
      <c r="Z78" s="41"/>
      <c r="AA78" s="41"/>
      <c r="AB78" s="41"/>
      <c r="AC78" s="41"/>
      <c r="AD78" s="41"/>
      <c r="AE78" s="41"/>
    </row>
    <row r="79" s="2" customFormat="1" ht="15.15" customHeight="1">
      <c r="A79" s="41"/>
      <c r="B79" s="42"/>
      <c r="C79" s="34" t="s">
        <v>35</v>
      </c>
      <c r="D79" s="43"/>
      <c r="E79" s="43"/>
      <c r="F79" s="29" t="str">
        <f>IF(E18="","",E18)</f>
        <v>Vyplň údaj</v>
      </c>
      <c r="G79" s="43"/>
      <c r="H79" s="43"/>
      <c r="I79" s="34" t="s">
        <v>39</v>
      </c>
      <c r="J79" s="39" t="str">
        <f>E24</f>
        <v xml:space="preserve"> </v>
      </c>
      <c r="K79" s="43"/>
      <c r="L79" s="137"/>
      <c r="S79" s="41"/>
      <c r="T79" s="41"/>
      <c r="U79" s="41"/>
      <c r="V79" s="41"/>
      <c r="W79" s="41"/>
      <c r="X79" s="41"/>
      <c r="Y79" s="41"/>
      <c r="Z79" s="41"/>
      <c r="AA79" s="41"/>
      <c r="AB79" s="41"/>
      <c r="AC79" s="41"/>
      <c r="AD79" s="41"/>
      <c r="AE79" s="41"/>
    </row>
    <row r="80" s="2" customFormat="1" ht="10.32" customHeight="1">
      <c r="A80" s="41"/>
      <c r="B80" s="42"/>
      <c r="C80" s="43"/>
      <c r="D80" s="43"/>
      <c r="E80" s="43"/>
      <c r="F80" s="43"/>
      <c r="G80" s="43"/>
      <c r="H80" s="43"/>
      <c r="I80" s="43"/>
      <c r="J80" s="43"/>
      <c r="K80" s="43"/>
      <c r="L80" s="137"/>
      <c r="S80" s="41"/>
      <c r="T80" s="41"/>
      <c r="U80" s="41"/>
      <c r="V80" s="41"/>
      <c r="W80" s="41"/>
      <c r="X80" s="41"/>
      <c r="Y80" s="41"/>
      <c r="Z80" s="41"/>
      <c r="AA80" s="41"/>
      <c r="AB80" s="41"/>
      <c r="AC80" s="41"/>
      <c r="AD80" s="41"/>
      <c r="AE80" s="41"/>
    </row>
    <row r="81" s="11" customFormat="1" ht="29.28" customHeight="1">
      <c r="A81" s="180"/>
      <c r="B81" s="181"/>
      <c r="C81" s="182" t="s">
        <v>150</v>
      </c>
      <c r="D81" s="183" t="s">
        <v>61</v>
      </c>
      <c r="E81" s="183" t="s">
        <v>57</v>
      </c>
      <c r="F81" s="183" t="s">
        <v>58</v>
      </c>
      <c r="G81" s="183" t="s">
        <v>151</v>
      </c>
      <c r="H81" s="183" t="s">
        <v>152</v>
      </c>
      <c r="I81" s="183" t="s">
        <v>153</v>
      </c>
      <c r="J81" s="183" t="s">
        <v>121</v>
      </c>
      <c r="K81" s="184" t="s">
        <v>154</v>
      </c>
      <c r="L81" s="185"/>
      <c r="M81" s="95" t="s">
        <v>32</v>
      </c>
      <c r="N81" s="96" t="s">
        <v>46</v>
      </c>
      <c r="O81" s="96" t="s">
        <v>155</v>
      </c>
      <c r="P81" s="96" t="s">
        <v>156</v>
      </c>
      <c r="Q81" s="96" t="s">
        <v>157</v>
      </c>
      <c r="R81" s="96" t="s">
        <v>158</v>
      </c>
      <c r="S81" s="96" t="s">
        <v>159</v>
      </c>
      <c r="T81" s="97" t="s">
        <v>160</v>
      </c>
      <c r="U81" s="180"/>
      <c r="V81" s="180"/>
      <c r="W81" s="180"/>
      <c r="X81" s="180"/>
      <c r="Y81" s="180"/>
      <c r="Z81" s="180"/>
      <c r="AA81" s="180"/>
      <c r="AB81" s="180"/>
      <c r="AC81" s="180"/>
      <c r="AD81" s="180"/>
      <c r="AE81" s="180"/>
    </row>
    <row r="82" s="2" customFormat="1" ht="22.8" customHeight="1">
      <c r="A82" s="41"/>
      <c r="B82" s="42"/>
      <c r="C82" s="102" t="s">
        <v>161</v>
      </c>
      <c r="D82" s="43"/>
      <c r="E82" s="43"/>
      <c r="F82" s="43"/>
      <c r="G82" s="43"/>
      <c r="H82" s="43"/>
      <c r="I82" s="43"/>
      <c r="J82" s="186">
        <f>BK82</f>
        <v>0</v>
      </c>
      <c r="K82" s="43"/>
      <c r="L82" s="47"/>
      <c r="M82" s="98"/>
      <c r="N82" s="187"/>
      <c r="O82" s="99"/>
      <c r="P82" s="188">
        <f>P83+P136+P159</f>
        <v>0</v>
      </c>
      <c r="Q82" s="99"/>
      <c r="R82" s="188">
        <f>R83+R136+R159</f>
        <v>0</v>
      </c>
      <c r="S82" s="99"/>
      <c r="T82" s="189">
        <f>T83+T136+T159</f>
        <v>0</v>
      </c>
      <c r="U82" s="41"/>
      <c r="V82" s="41"/>
      <c r="W82" s="41"/>
      <c r="X82" s="41"/>
      <c r="Y82" s="41"/>
      <c r="Z82" s="41"/>
      <c r="AA82" s="41"/>
      <c r="AB82" s="41"/>
      <c r="AC82" s="41"/>
      <c r="AD82" s="41"/>
      <c r="AE82" s="41"/>
      <c r="AT82" s="19" t="s">
        <v>75</v>
      </c>
      <c r="AU82" s="19" t="s">
        <v>122</v>
      </c>
      <c r="BK82" s="190">
        <f>BK83+BK136+BK159</f>
        <v>0</v>
      </c>
    </row>
    <row r="83" s="12" customFormat="1" ht="25.92" customHeight="1">
      <c r="A83" s="12"/>
      <c r="B83" s="191"/>
      <c r="C83" s="192"/>
      <c r="D83" s="193" t="s">
        <v>75</v>
      </c>
      <c r="E83" s="194" t="s">
        <v>84</v>
      </c>
      <c r="F83" s="194" t="s">
        <v>1863</v>
      </c>
      <c r="G83" s="192"/>
      <c r="H83" s="192"/>
      <c r="I83" s="195"/>
      <c r="J83" s="196">
        <f>BK83</f>
        <v>0</v>
      </c>
      <c r="K83" s="192"/>
      <c r="L83" s="197"/>
      <c r="M83" s="198"/>
      <c r="N83" s="199"/>
      <c r="O83" s="199"/>
      <c r="P83" s="200">
        <f>SUM(P84:P135)</f>
        <v>0</v>
      </c>
      <c r="Q83" s="199"/>
      <c r="R83" s="200">
        <f>SUM(R84:R135)</f>
        <v>0</v>
      </c>
      <c r="S83" s="199"/>
      <c r="T83" s="201">
        <f>SUM(T84:T135)</f>
        <v>0</v>
      </c>
      <c r="U83" s="12"/>
      <c r="V83" s="12"/>
      <c r="W83" s="12"/>
      <c r="X83" s="12"/>
      <c r="Y83" s="12"/>
      <c r="Z83" s="12"/>
      <c r="AA83" s="12"/>
      <c r="AB83" s="12"/>
      <c r="AC83" s="12"/>
      <c r="AD83" s="12"/>
      <c r="AE83" s="12"/>
      <c r="AR83" s="202" t="s">
        <v>84</v>
      </c>
      <c r="AT83" s="203" t="s">
        <v>75</v>
      </c>
      <c r="AU83" s="203" t="s">
        <v>76</v>
      </c>
      <c r="AY83" s="202" t="s">
        <v>164</v>
      </c>
      <c r="BK83" s="204">
        <f>SUM(BK84:BK135)</f>
        <v>0</v>
      </c>
    </row>
    <row r="84" s="2" customFormat="1" ht="26.4" customHeight="1">
      <c r="A84" s="41"/>
      <c r="B84" s="42"/>
      <c r="C84" s="207" t="s">
        <v>84</v>
      </c>
      <c r="D84" s="207" t="s">
        <v>166</v>
      </c>
      <c r="E84" s="208" t="s">
        <v>1595</v>
      </c>
      <c r="F84" s="209" t="s">
        <v>1864</v>
      </c>
      <c r="G84" s="210" t="s">
        <v>1597</v>
      </c>
      <c r="H84" s="211">
        <v>1</v>
      </c>
      <c r="I84" s="212"/>
      <c r="J84" s="213">
        <f>ROUND(I84*H84,2)</f>
        <v>0</v>
      </c>
      <c r="K84" s="209" t="s">
        <v>32</v>
      </c>
      <c r="L84" s="47"/>
      <c r="M84" s="214" t="s">
        <v>32</v>
      </c>
      <c r="N84" s="215" t="s">
        <v>47</v>
      </c>
      <c r="O84" s="87"/>
      <c r="P84" s="216">
        <f>O84*H84</f>
        <v>0</v>
      </c>
      <c r="Q84" s="216">
        <v>0</v>
      </c>
      <c r="R84" s="216">
        <f>Q84*H84</f>
        <v>0</v>
      </c>
      <c r="S84" s="216">
        <v>0</v>
      </c>
      <c r="T84" s="217">
        <f>S84*H84</f>
        <v>0</v>
      </c>
      <c r="U84" s="41"/>
      <c r="V84" s="41"/>
      <c r="W84" s="41"/>
      <c r="X84" s="41"/>
      <c r="Y84" s="41"/>
      <c r="Z84" s="41"/>
      <c r="AA84" s="41"/>
      <c r="AB84" s="41"/>
      <c r="AC84" s="41"/>
      <c r="AD84" s="41"/>
      <c r="AE84" s="41"/>
      <c r="AR84" s="218" t="s">
        <v>171</v>
      </c>
      <c r="AT84" s="218" t="s">
        <v>166</v>
      </c>
      <c r="AU84" s="218" t="s">
        <v>84</v>
      </c>
      <c r="AY84" s="19" t="s">
        <v>164</v>
      </c>
      <c r="BE84" s="219">
        <f>IF(N84="základní",J84,0)</f>
        <v>0</v>
      </c>
      <c r="BF84" s="219">
        <f>IF(N84="snížená",J84,0)</f>
        <v>0</v>
      </c>
      <c r="BG84" s="219">
        <f>IF(N84="zákl. přenesená",J84,0)</f>
        <v>0</v>
      </c>
      <c r="BH84" s="219">
        <f>IF(N84="sníž. přenesená",J84,0)</f>
        <v>0</v>
      </c>
      <c r="BI84" s="219">
        <f>IF(N84="nulová",J84,0)</f>
        <v>0</v>
      </c>
      <c r="BJ84" s="19" t="s">
        <v>84</v>
      </c>
      <c r="BK84" s="219">
        <f>ROUND(I84*H84,2)</f>
        <v>0</v>
      </c>
      <c r="BL84" s="19" t="s">
        <v>171</v>
      </c>
      <c r="BM84" s="218" t="s">
        <v>86</v>
      </c>
    </row>
    <row r="85" s="2" customFormat="1">
      <c r="A85" s="41"/>
      <c r="B85" s="42"/>
      <c r="C85" s="43"/>
      <c r="D85" s="227" t="s">
        <v>592</v>
      </c>
      <c r="E85" s="43"/>
      <c r="F85" s="268" t="s">
        <v>1865</v>
      </c>
      <c r="G85" s="43"/>
      <c r="H85" s="43"/>
      <c r="I85" s="222"/>
      <c r="J85" s="43"/>
      <c r="K85" s="43"/>
      <c r="L85" s="47"/>
      <c r="M85" s="223"/>
      <c r="N85" s="224"/>
      <c r="O85" s="87"/>
      <c r="P85" s="87"/>
      <c r="Q85" s="87"/>
      <c r="R85" s="87"/>
      <c r="S85" s="87"/>
      <c r="T85" s="88"/>
      <c r="U85" s="41"/>
      <c r="V85" s="41"/>
      <c r="W85" s="41"/>
      <c r="X85" s="41"/>
      <c r="Y85" s="41"/>
      <c r="Z85" s="41"/>
      <c r="AA85" s="41"/>
      <c r="AB85" s="41"/>
      <c r="AC85" s="41"/>
      <c r="AD85" s="41"/>
      <c r="AE85" s="41"/>
      <c r="AT85" s="19" t="s">
        <v>592</v>
      </c>
      <c r="AU85" s="19" t="s">
        <v>84</v>
      </c>
    </row>
    <row r="86" s="2" customFormat="1" ht="26.4" customHeight="1">
      <c r="A86" s="41"/>
      <c r="B86" s="42"/>
      <c r="C86" s="207" t="s">
        <v>86</v>
      </c>
      <c r="D86" s="207" t="s">
        <v>166</v>
      </c>
      <c r="E86" s="208" t="s">
        <v>1599</v>
      </c>
      <c r="F86" s="209" t="s">
        <v>1866</v>
      </c>
      <c r="G86" s="210" t="s">
        <v>1597</v>
      </c>
      <c r="H86" s="211">
        <v>1</v>
      </c>
      <c r="I86" s="212"/>
      <c r="J86" s="213">
        <f>ROUND(I86*H86,2)</f>
        <v>0</v>
      </c>
      <c r="K86" s="209" t="s">
        <v>32</v>
      </c>
      <c r="L86" s="47"/>
      <c r="M86" s="214" t="s">
        <v>32</v>
      </c>
      <c r="N86" s="215" t="s">
        <v>47</v>
      </c>
      <c r="O86" s="87"/>
      <c r="P86" s="216">
        <f>O86*H86</f>
        <v>0</v>
      </c>
      <c r="Q86" s="216">
        <v>0</v>
      </c>
      <c r="R86" s="216">
        <f>Q86*H86</f>
        <v>0</v>
      </c>
      <c r="S86" s="216">
        <v>0</v>
      </c>
      <c r="T86" s="217">
        <f>S86*H86</f>
        <v>0</v>
      </c>
      <c r="U86" s="41"/>
      <c r="V86" s="41"/>
      <c r="W86" s="41"/>
      <c r="X86" s="41"/>
      <c r="Y86" s="41"/>
      <c r="Z86" s="41"/>
      <c r="AA86" s="41"/>
      <c r="AB86" s="41"/>
      <c r="AC86" s="41"/>
      <c r="AD86" s="41"/>
      <c r="AE86" s="41"/>
      <c r="AR86" s="218" t="s">
        <v>171</v>
      </c>
      <c r="AT86" s="218" t="s">
        <v>166</v>
      </c>
      <c r="AU86" s="218" t="s">
        <v>84</v>
      </c>
      <c r="AY86" s="19" t="s">
        <v>164</v>
      </c>
      <c r="BE86" s="219">
        <f>IF(N86="základní",J86,0)</f>
        <v>0</v>
      </c>
      <c r="BF86" s="219">
        <f>IF(N86="snížená",J86,0)</f>
        <v>0</v>
      </c>
      <c r="BG86" s="219">
        <f>IF(N86="zákl. přenesená",J86,0)</f>
        <v>0</v>
      </c>
      <c r="BH86" s="219">
        <f>IF(N86="sníž. přenesená",J86,0)</f>
        <v>0</v>
      </c>
      <c r="BI86" s="219">
        <f>IF(N86="nulová",J86,0)</f>
        <v>0</v>
      </c>
      <c r="BJ86" s="19" t="s">
        <v>84</v>
      </c>
      <c r="BK86" s="219">
        <f>ROUND(I86*H86,2)</f>
        <v>0</v>
      </c>
      <c r="BL86" s="19" t="s">
        <v>171</v>
      </c>
      <c r="BM86" s="218" t="s">
        <v>171</v>
      </c>
    </row>
    <row r="87" s="2" customFormat="1">
      <c r="A87" s="41"/>
      <c r="B87" s="42"/>
      <c r="C87" s="43"/>
      <c r="D87" s="227" t="s">
        <v>592</v>
      </c>
      <c r="E87" s="43"/>
      <c r="F87" s="268" t="s">
        <v>1867</v>
      </c>
      <c r="G87" s="43"/>
      <c r="H87" s="43"/>
      <c r="I87" s="222"/>
      <c r="J87" s="43"/>
      <c r="K87" s="43"/>
      <c r="L87" s="47"/>
      <c r="M87" s="223"/>
      <c r="N87" s="224"/>
      <c r="O87" s="87"/>
      <c r="P87" s="87"/>
      <c r="Q87" s="87"/>
      <c r="R87" s="87"/>
      <c r="S87" s="87"/>
      <c r="T87" s="88"/>
      <c r="U87" s="41"/>
      <c r="V87" s="41"/>
      <c r="W87" s="41"/>
      <c r="X87" s="41"/>
      <c r="Y87" s="41"/>
      <c r="Z87" s="41"/>
      <c r="AA87" s="41"/>
      <c r="AB87" s="41"/>
      <c r="AC87" s="41"/>
      <c r="AD87" s="41"/>
      <c r="AE87" s="41"/>
      <c r="AT87" s="19" t="s">
        <v>592</v>
      </c>
      <c r="AU87" s="19" t="s">
        <v>84</v>
      </c>
    </row>
    <row r="88" s="2" customFormat="1" ht="40.8" customHeight="1">
      <c r="A88" s="41"/>
      <c r="B88" s="42"/>
      <c r="C88" s="207" t="s">
        <v>182</v>
      </c>
      <c r="D88" s="207" t="s">
        <v>166</v>
      </c>
      <c r="E88" s="208" t="s">
        <v>1602</v>
      </c>
      <c r="F88" s="209" t="s">
        <v>1868</v>
      </c>
      <c r="G88" s="210" t="s">
        <v>1597</v>
      </c>
      <c r="H88" s="211">
        <v>2</v>
      </c>
      <c r="I88" s="212"/>
      <c r="J88" s="213">
        <f>ROUND(I88*H88,2)</f>
        <v>0</v>
      </c>
      <c r="K88" s="209" t="s">
        <v>32</v>
      </c>
      <c r="L88" s="47"/>
      <c r="M88" s="214" t="s">
        <v>32</v>
      </c>
      <c r="N88" s="215" t="s">
        <v>47</v>
      </c>
      <c r="O88" s="87"/>
      <c r="P88" s="216">
        <f>O88*H88</f>
        <v>0</v>
      </c>
      <c r="Q88" s="216">
        <v>0</v>
      </c>
      <c r="R88" s="216">
        <f>Q88*H88</f>
        <v>0</v>
      </c>
      <c r="S88" s="216">
        <v>0</v>
      </c>
      <c r="T88" s="217">
        <f>S88*H88</f>
        <v>0</v>
      </c>
      <c r="U88" s="41"/>
      <c r="V88" s="41"/>
      <c r="W88" s="41"/>
      <c r="X88" s="41"/>
      <c r="Y88" s="41"/>
      <c r="Z88" s="41"/>
      <c r="AA88" s="41"/>
      <c r="AB88" s="41"/>
      <c r="AC88" s="41"/>
      <c r="AD88" s="41"/>
      <c r="AE88" s="41"/>
      <c r="AR88" s="218" t="s">
        <v>171</v>
      </c>
      <c r="AT88" s="218" t="s">
        <v>166</v>
      </c>
      <c r="AU88" s="218" t="s">
        <v>84</v>
      </c>
      <c r="AY88" s="19" t="s">
        <v>164</v>
      </c>
      <c r="BE88" s="219">
        <f>IF(N88="základní",J88,0)</f>
        <v>0</v>
      </c>
      <c r="BF88" s="219">
        <f>IF(N88="snížená",J88,0)</f>
        <v>0</v>
      </c>
      <c r="BG88" s="219">
        <f>IF(N88="zákl. přenesená",J88,0)</f>
        <v>0</v>
      </c>
      <c r="BH88" s="219">
        <f>IF(N88="sníž. přenesená",J88,0)</f>
        <v>0</v>
      </c>
      <c r="BI88" s="219">
        <f>IF(N88="nulová",J88,0)</f>
        <v>0</v>
      </c>
      <c r="BJ88" s="19" t="s">
        <v>84</v>
      </c>
      <c r="BK88" s="219">
        <f>ROUND(I88*H88,2)</f>
        <v>0</v>
      </c>
      <c r="BL88" s="19" t="s">
        <v>171</v>
      </c>
      <c r="BM88" s="218" t="s">
        <v>202</v>
      </c>
    </row>
    <row r="89" s="2" customFormat="1">
      <c r="A89" s="41"/>
      <c r="B89" s="42"/>
      <c r="C89" s="43"/>
      <c r="D89" s="227" t="s">
        <v>592</v>
      </c>
      <c r="E89" s="43"/>
      <c r="F89" s="268" t="s">
        <v>1869</v>
      </c>
      <c r="G89" s="43"/>
      <c r="H89" s="43"/>
      <c r="I89" s="222"/>
      <c r="J89" s="43"/>
      <c r="K89" s="43"/>
      <c r="L89" s="47"/>
      <c r="M89" s="223"/>
      <c r="N89" s="224"/>
      <c r="O89" s="87"/>
      <c r="P89" s="87"/>
      <c r="Q89" s="87"/>
      <c r="R89" s="87"/>
      <c r="S89" s="87"/>
      <c r="T89" s="88"/>
      <c r="U89" s="41"/>
      <c r="V89" s="41"/>
      <c r="W89" s="41"/>
      <c r="X89" s="41"/>
      <c r="Y89" s="41"/>
      <c r="Z89" s="41"/>
      <c r="AA89" s="41"/>
      <c r="AB89" s="41"/>
      <c r="AC89" s="41"/>
      <c r="AD89" s="41"/>
      <c r="AE89" s="41"/>
      <c r="AT89" s="19" t="s">
        <v>592</v>
      </c>
      <c r="AU89" s="19" t="s">
        <v>84</v>
      </c>
    </row>
    <row r="90" s="2" customFormat="1" ht="16.5" customHeight="1">
      <c r="A90" s="41"/>
      <c r="B90" s="42"/>
      <c r="C90" s="207" t="s">
        <v>171</v>
      </c>
      <c r="D90" s="207" t="s">
        <v>166</v>
      </c>
      <c r="E90" s="208" t="s">
        <v>1605</v>
      </c>
      <c r="F90" s="209" t="s">
        <v>1870</v>
      </c>
      <c r="G90" s="210" t="s">
        <v>1597</v>
      </c>
      <c r="H90" s="211">
        <v>1</v>
      </c>
      <c r="I90" s="212"/>
      <c r="J90" s="213">
        <f>ROUND(I90*H90,2)</f>
        <v>0</v>
      </c>
      <c r="K90" s="209" t="s">
        <v>32</v>
      </c>
      <c r="L90" s="47"/>
      <c r="M90" s="214" t="s">
        <v>32</v>
      </c>
      <c r="N90" s="215" t="s">
        <v>47</v>
      </c>
      <c r="O90" s="87"/>
      <c r="P90" s="216">
        <f>O90*H90</f>
        <v>0</v>
      </c>
      <c r="Q90" s="216">
        <v>0</v>
      </c>
      <c r="R90" s="216">
        <f>Q90*H90</f>
        <v>0</v>
      </c>
      <c r="S90" s="216">
        <v>0</v>
      </c>
      <c r="T90" s="217">
        <f>S90*H90</f>
        <v>0</v>
      </c>
      <c r="U90" s="41"/>
      <c r="V90" s="41"/>
      <c r="W90" s="41"/>
      <c r="X90" s="41"/>
      <c r="Y90" s="41"/>
      <c r="Z90" s="41"/>
      <c r="AA90" s="41"/>
      <c r="AB90" s="41"/>
      <c r="AC90" s="41"/>
      <c r="AD90" s="41"/>
      <c r="AE90" s="41"/>
      <c r="AR90" s="218" t="s">
        <v>171</v>
      </c>
      <c r="AT90" s="218" t="s">
        <v>166</v>
      </c>
      <c r="AU90" s="218" t="s">
        <v>84</v>
      </c>
      <c r="AY90" s="19" t="s">
        <v>164</v>
      </c>
      <c r="BE90" s="219">
        <f>IF(N90="základní",J90,0)</f>
        <v>0</v>
      </c>
      <c r="BF90" s="219">
        <f>IF(N90="snížená",J90,0)</f>
        <v>0</v>
      </c>
      <c r="BG90" s="219">
        <f>IF(N90="zákl. přenesená",J90,0)</f>
        <v>0</v>
      </c>
      <c r="BH90" s="219">
        <f>IF(N90="sníž. přenesená",J90,0)</f>
        <v>0</v>
      </c>
      <c r="BI90" s="219">
        <f>IF(N90="nulová",J90,0)</f>
        <v>0</v>
      </c>
      <c r="BJ90" s="19" t="s">
        <v>84</v>
      </c>
      <c r="BK90" s="219">
        <f>ROUND(I90*H90,2)</f>
        <v>0</v>
      </c>
      <c r="BL90" s="19" t="s">
        <v>171</v>
      </c>
      <c r="BM90" s="218" t="s">
        <v>218</v>
      </c>
    </row>
    <row r="91" s="2" customFormat="1">
      <c r="A91" s="41"/>
      <c r="B91" s="42"/>
      <c r="C91" s="43"/>
      <c r="D91" s="227" t="s">
        <v>592</v>
      </c>
      <c r="E91" s="43"/>
      <c r="F91" s="268" t="s">
        <v>1871</v>
      </c>
      <c r="G91" s="43"/>
      <c r="H91" s="43"/>
      <c r="I91" s="222"/>
      <c r="J91" s="43"/>
      <c r="K91" s="43"/>
      <c r="L91" s="47"/>
      <c r="M91" s="223"/>
      <c r="N91" s="224"/>
      <c r="O91" s="87"/>
      <c r="P91" s="87"/>
      <c r="Q91" s="87"/>
      <c r="R91" s="87"/>
      <c r="S91" s="87"/>
      <c r="T91" s="88"/>
      <c r="U91" s="41"/>
      <c r="V91" s="41"/>
      <c r="W91" s="41"/>
      <c r="X91" s="41"/>
      <c r="Y91" s="41"/>
      <c r="Z91" s="41"/>
      <c r="AA91" s="41"/>
      <c r="AB91" s="41"/>
      <c r="AC91" s="41"/>
      <c r="AD91" s="41"/>
      <c r="AE91" s="41"/>
      <c r="AT91" s="19" t="s">
        <v>592</v>
      </c>
      <c r="AU91" s="19" t="s">
        <v>84</v>
      </c>
    </row>
    <row r="92" s="2" customFormat="1" ht="16.5" customHeight="1">
      <c r="A92" s="41"/>
      <c r="B92" s="42"/>
      <c r="C92" s="207" t="s">
        <v>195</v>
      </c>
      <c r="D92" s="207" t="s">
        <v>166</v>
      </c>
      <c r="E92" s="208" t="s">
        <v>1608</v>
      </c>
      <c r="F92" s="209" t="s">
        <v>1872</v>
      </c>
      <c r="G92" s="210" t="s">
        <v>1597</v>
      </c>
      <c r="H92" s="211">
        <v>1</v>
      </c>
      <c r="I92" s="212"/>
      <c r="J92" s="213">
        <f>ROUND(I92*H92,2)</f>
        <v>0</v>
      </c>
      <c r="K92" s="209" t="s">
        <v>32</v>
      </c>
      <c r="L92" s="47"/>
      <c r="M92" s="214" t="s">
        <v>32</v>
      </c>
      <c r="N92" s="215" t="s">
        <v>47</v>
      </c>
      <c r="O92" s="87"/>
      <c r="P92" s="216">
        <f>O92*H92</f>
        <v>0</v>
      </c>
      <c r="Q92" s="216">
        <v>0</v>
      </c>
      <c r="R92" s="216">
        <f>Q92*H92</f>
        <v>0</v>
      </c>
      <c r="S92" s="216">
        <v>0</v>
      </c>
      <c r="T92" s="217">
        <f>S92*H92</f>
        <v>0</v>
      </c>
      <c r="U92" s="41"/>
      <c r="V92" s="41"/>
      <c r="W92" s="41"/>
      <c r="X92" s="41"/>
      <c r="Y92" s="41"/>
      <c r="Z92" s="41"/>
      <c r="AA92" s="41"/>
      <c r="AB92" s="41"/>
      <c r="AC92" s="41"/>
      <c r="AD92" s="41"/>
      <c r="AE92" s="41"/>
      <c r="AR92" s="218" t="s">
        <v>171</v>
      </c>
      <c r="AT92" s="218" t="s">
        <v>166</v>
      </c>
      <c r="AU92" s="218" t="s">
        <v>84</v>
      </c>
      <c r="AY92" s="19" t="s">
        <v>164</v>
      </c>
      <c r="BE92" s="219">
        <f>IF(N92="základní",J92,0)</f>
        <v>0</v>
      </c>
      <c r="BF92" s="219">
        <f>IF(N92="snížená",J92,0)</f>
        <v>0</v>
      </c>
      <c r="BG92" s="219">
        <f>IF(N92="zákl. přenesená",J92,0)</f>
        <v>0</v>
      </c>
      <c r="BH92" s="219">
        <f>IF(N92="sníž. přenesená",J92,0)</f>
        <v>0</v>
      </c>
      <c r="BI92" s="219">
        <f>IF(N92="nulová",J92,0)</f>
        <v>0</v>
      </c>
      <c r="BJ92" s="19" t="s">
        <v>84</v>
      </c>
      <c r="BK92" s="219">
        <f>ROUND(I92*H92,2)</f>
        <v>0</v>
      </c>
      <c r="BL92" s="19" t="s">
        <v>171</v>
      </c>
      <c r="BM92" s="218" t="s">
        <v>111</v>
      </c>
    </row>
    <row r="93" s="2" customFormat="1">
      <c r="A93" s="41"/>
      <c r="B93" s="42"/>
      <c r="C93" s="43"/>
      <c r="D93" s="227" t="s">
        <v>592</v>
      </c>
      <c r="E93" s="43"/>
      <c r="F93" s="268" t="s">
        <v>1869</v>
      </c>
      <c r="G93" s="43"/>
      <c r="H93" s="43"/>
      <c r="I93" s="222"/>
      <c r="J93" s="43"/>
      <c r="K93" s="43"/>
      <c r="L93" s="47"/>
      <c r="M93" s="223"/>
      <c r="N93" s="224"/>
      <c r="O93" s="87"/>
      <c r="P93" s="87"/>
      <c r="Q93" s="87"/>
      <c r="R93" s="87"/>
      <c r="S93" s="87"/>
      <c r="T93" s="88"/>
      <c r="U93" s="41"/>
      <c r="V93" s="41"/>
      <c r="W93" s="41"/>
      <c r="X93" s="41"/>
      <c r="Y93" s="41"/>
      <c r="Z93" s="41"/>
      <c r="AA93" s="41"/>
      <c r="AB93" s="41"/>
      <c r="AC93" s="41"/>
      <c r="AD93" s="41"/>
      <c r="AE93" s="41"/>
      <c r="AT93" s="19" t="s">
        <v>592</v>
      </c>
      <c r="AU93" s="19" t="s">
        <v>84</v>
      </c>
    </row>
    <row r="94" s="2" customFormat="1" ht="16.5" customHeight="1">
      <c r="A94" s="41"/>
      <c r="B94" s="42"/>
      <c r="C94" s="207" t="s">
        <v>202</v>
      </c>
      <c r="D94" s="207" t="s">
        <v>166</v>
      </c>
      <c r="E94" s="208" t="s">
        <v>1611</v>
      </c>
      <c r="F94" s="209" t="s">
        <v>1873</v>
      </c>
      <c r="G94" s="210" t="s">
        <v>1597</v>
      </c>
      <c r="H94" s="211">
        <v>1</v>
      </c>
      <c r="I94" s="212"/>
      <c r="J94" s="213">
        <f>ROUND(I94*H94,2)</f>
        <v>0</v>
      </c>
      <c r="K94" s="209" t="s">
        <v>32</v>
      </c>
      <c r="L94" s="47"/>
      <c r="M94" s="214" t="s">
        <v>32</v>
      </c>
      <c r="N94" s="215" t="s">
        <v>47</v>
      </c>
      <c r="O94" s="87"/>
      <c r="P94" s="216">
        <f>O94*H94</f>
        <v>0</v>
      </c>
      <c r="Q94" s="216">
        <v>0</v>
      </c>
      <c r="R94" s="216">
        <f>Q94*H94</f>
        <v>0</v>
      </c>
      <c r="S94" s="216">
        <v>0</v>
      </c>
      <c r="T94" s="217">
        <f>S94*H94</f>
        <v>0</v>
      </c>
      <c r="U94" s="41"/>
      <c r="V94" s="41"/>
      <c r="W94" s="41"/>
      <c r="X94" s="41"/>
      <c r="Y94" s="41"/>
      <c r="Z94" s="41"/>
      <c r="AA94" s="41"/>
      <c r="AB94" s="41"/>
      <c r="AC94" s="41"/>
      <c r="AD94" s="41"/>
      <c r="AE94" s="41"/>
      <c r="AR94" s="218" t="s">
        <v>171</v>
      </c>
      <c r="AT94" s="218" t="s">
        <v>166</v>
      </c>
      <c r="AU94" s="218" t="s">
        <v>84</v>
      </c>
      <c r="AY94" s="19" t="s">
        <v>164</v>
      </c>
      <c r="BE94" s="219">
        <f>IF(N94="základní",J94,0)</f>
        <v>0</v>
      </c>
      <c r="BF94" s="219">
        <f>IF(N94="snížená",J94,0)</f>
        <v>0</v>
      </c>
      <c r="BG94" s="219">
        <f>IF(N94="zákl. přenesená",J94,0)</f>
        <v>0</v>
      </c>
      <c r="BH94" s="219">
        <f>IF(N94="sníž. přenesená",J94,0)</f>
        <v>0</v>
      </c>
      <c r="BI94" s="219">
        <f>IF(N94="nulová",J94,0)</f>
        <v>0</v>
      </c>
      <c r="BJ94" s="19" t="s">
        <v>84</v>
      </c>
      <c r="BK94" s="219">
        <f>ROUND(I94*H94,2)</f>
        <v>0</v>
      </c>
      <c r="BL94" s="19" t="s">
        <v>171</v>
      </c>
      <c r="BM94" s="218" t="s">
        <v>8</v>
      </c>
    </row>
    <row r="95" s="2" customFormat="1">
      <c r="A95" s="41"/>
      <c r="B95" s="42"/>
      <c r="C95" s="43"/>
      <c r="D95" s="227" t="s">
        <v>592</v>
      </c>
      <c r="E95" s="43"/>
      <c r="F95" s="268" t="s">
        <v>1869</v>
      </c>
      <c r="G95" s="43"/>
      <c r="H95" s="43"/>
      <c r="I95" s="222"/>
      <c r="J95" s="43"/>
      <c r="K95" s="43"/>
      <c r="L95" s="47"/>
      <c r="M95" s="223"/>
      <c r="N95" s="224"/>
      <c r="O95" s="87"/>
      <c r="P95" s="87"/>
      <c r="Q95" s="87"/>
      <c r="R95" s="87"/>
      <c r="S95" s="87"/>
      <c r="T95" s="88"/>
      <c r="U95" s="41"/>
      <c r="V95" s="41"/>
      <c r="W95" s="41"/>
      <c r="X95" s="41"/>
      <c r="Y95" s="41"/>
      <c r="Z95" s="41"/>
      <c r="AA95" s="41"/>
      <c r="AB95" s="41"/>
      <c r="AC95" s="41"/>
      <c r="AD95" s="41"/>
      <c r="AE95" s="41"/>
      <c r="AT95" s="19" t="s">
        <v>592</v>
      </c>
      <c r="AU95" s="19" t="s">
        <v>84</v>
      </c>
    </row>
    <row r="96" s="2" customFormat="1" ht="69.6" customHeight="1">
      <c r="A96" s="41"/>
      <c r="B96" s="42"/>
      <c r="C96" s="207" t="s">
        <v>209</v>
      </c>
      <c r="D96" s="207" t="s">
        <v>166</v>
      </c>
      <c r="E96" s="208" t="s">
        <v>1614</v>
      </c>
      <c r="F96" s="209" t="s">
        <v>1874</v>
      </c>
      <c r="G96" s="210" t="s">
        <v>1597</v>
      </c>
      <c r="H96" s="211">
        <v>1</v>
      </c>
      <c r="I96" s="212"/>
      <c r="J96" s="213">
        <f>ROUND(I96*H96,2)</f>
        <v>0</v>
      </c>
      <c r="K96" s="209" t="s">
        <v>32</v>
      </c>
      <c r="L96" s="47"/>
      <c r="M96" s="214" t="s">
        <v>32</v>
      </c>
      <c r="N96" s="215" t="s">
        <v>47</v>
      </c>
      <c r="O96" s="87"/>
      <c r="P96" s="216">
        <f>O96*H96</f>
        <v>0</v>
      </c>
      <c r="Q96" s="216">
        <v>0</v>
      </c>
      <c r="R96" s="216">
        <f>Q96*H96</f>
        <v>0</v>
      </c>
      <c r="S96" s="216">
        <v>0</v>
      </c>
      <c r="T96" s="217">
        <f>S96*H96</f>
        <v>0</v>
      </c>
      <c r="U96" s="41"/>
      <c r="V96" s="41"/>
      <c r="W96" s="41"/>
      <c r="X96" s="41"/>
      <c r="Y96" s="41"/>
      <c r="Z96" s="41"/>
      <c r="AA96" s="41"/>
      <c r="AB96" s="41"/>
      <c r="AC96" s="41"/>
      <c r="AD96" s="41"/>
      <c r="AE96" s="41"/>
      <c r="AR96" s="218" t="s">
        <v>171</v>
      </c>
      <c r="AT96" s="218" t="s">
        <v>166</v>
      </c>
      <c r="AU96" s="218" t="s">
        <v>84</v>
      </c>
      <c r="AY96" s="19" t="s">
        <v>164</v>
      </c>
      <c r="BE96" s="219">
        <f>IF(N96="základní",J96,0)</f>
        <v>0</v>
      </c>
      <c r="BF96" s="219">
        <f>IF(N96="snížená",J96,0)</f>
        <v>0</v>
      </c>
      <c r="BG96" s="219">
        <f>IF(N96="zákl. přenesená",J96,0)</f>
        <v>0</v>
      </c>
      <c r="BH96" s="219">
        <f>IF(N96="sníž. přenesená",J96,0)</f>
        <v>0</v>
      </c>
      <c r="BI96" s="219">
        <f>IF(N96="nulová",J96,0)</f>
        <v>0</v>
      </c>
      <c r="BJ96" s="19" t="s">
        <v>84</v>
      </c>
      <c r="BK96" s="219">
        <f>ROUND(I96*H96,2)</f>
        <v>0</v>
      </c>
      <c r="BL96" s="19" t="s">
        <v>171</v>
      </c>
      <c r="BM96" s="218" t="s">
        <v>258</v>
      </c>
    </row>
    <row r="97" s="2" customFormat="1">
      <c r="A97" s="41"/>
      <c r="B97" s="42"/>
      <c r="C97" s="43"/>
      <c r="D97" s="227" t="s">
        <v>592</v>
      </c>
      <c r="E97" s="43"/>
      <c r="F97" s="268" t="s">
        <v>1875</v>
      </c>
      <c r="G97" s="43"/>
      <c r="H97" s="43"/>
      <c r="I97" s="222"/>
      <c r="J97" s="43"/>
      <c r="K97" s="43"/>
      <c r="L97" s="47"/>
      <c r="M97" s="223"/>
      <c r="N97" s="224"/>
      <c r="O97" s="87"/>
      <c r="P97" s="87"/>
      <c r="Q97" s="87"/>
      <c r="R97" s="87"/>
      <c r="S97" s="87"/>
      <c r="T97" s="88"/>
      <c r="U97" s="41"/>
      <c r="V97" s="41"/>
      <c r="W97" s="41"/>
      <c r="X97" s="41"/>
      <c r="Y97" s="41"/>
      <c r="Z97" s="41"/>
      <c r="AA97" s="41"/>
      <c r="AB97" s="41"/>
      <c r="AC97" s="41"/>
      <c r="AD97" s="41"/>
      <c r="AE97" s="41"/>
      <c r="AT97" s="19" t="s">
        <v>592</v>
      </c>
      <c r="AU97" s="19" t="s">
        <v>84</v>
      </c>
    </row>
    <row r="98" s="2" customFormat="1" ht="108" customHeight="1">
      <c r="A98" s="41"/>
      <c r="B98" s="42"/>
      <c r="C98" s="207" t="s">
        <v>218</v>
      </c>
      <c r="D98" s="207" t="s">
        <v>166</v>
      </c>
      <c r="E98" s="208" t="s">
        <v>1617</v>
      </c>
      <c r="F98" s="209" t="s">
        <v>1876</v>
      </c>
      <c r="G98" s="210" t="s">
        <v>1597</v>
      </c>
      <c r="H98" s="211">
        <v>155</v>
      </c>
      <c r="I98" s="212"/>
      <c r="J98" s="213">
        <f>ROUND(I98*H98,2)</f>
        <v>0</v>
      </c>
      <c r="K98" s="209" t="s">
        <v>32</v>
      </c>
      <c r="L98" s="47"/>
      <c r="M98" s="214" t="s">
        <v>32</v>
      </c>
      <c r="N98" s="215" t="s">
        <v>47</v>
      </c>
      <c r="O98" s="87"/>
      <c r="P98" s="216">
        <f>O98*H98</f>
        <v>0</v>
      </c>
      <c r="Q98" s="216">
        <v>0</v>
      </c>
      <c r="R98" s="216">
        <f>Q98*H98</f>
        <v>0</v>
      </c>
      <c r="S98" s="216">
        <v>0</v>
      </c>
      <c r="T98" s="217">
        <f>S98*H98</f>
        <v>0</v>
      </c>
      <c r="U98" s="41"/>
      <c r="V98" s="41"/>
      <c r="W98" s="41"/>
      <c r="X98" s="41"/>
      <c r="Y98" s="41"/>
      <c r="Z98" s="41"/>
      <c r="AA98" s="41"/>
      <c r="AB98" s="41"/>
      <c r="AC98" s="41"/>
      <c r="AD98" s="41"/>
      <c r="AE98" s="41"/>
      <c r="AR98" s="218" t="s">
        <v>171</v>
      </c>
      <c r="AT98" s="218" t="s">
        <v>166</v>
      </c>
      <c r="AU98" s="218" t="s">
        <v>84</v>
      </c>
      <c r="AY98" s="19" t="s">
        <v>164</v>
      </c>
      <c r="BE98" s="219">
        <f>IF(N98="základní",J98,0)</f>
        <v>0</v>
      </c>
      <c r="BF98" s="219">
        <f>IF(N98="snížená",J98,0)</f>
        <v>0</v>
      </c>
      <c r="BG98" s="219">
        <f>IF(N98="zákl. přenesená",J98,0)</f>
        <v>0</v>
      </c>
      <c r="BH98" s="219">
        <f>IF(N98="sníž. přenesená",J98,0)</f>
        <v>0</v>
      </c>
      <c r="BI98" s="219">
        <f>IF(N98="nulová",J98,0)</f>
        <v>0</v>
      </c>
      <c r="BJ98" s="19" t="s">
        <v>84</v>
      </c>
      <c r="BK98" s="219">
        <f>ROUND(I98*H98,2)</f>
        <v>0</v>
      </c>
      <c r="BL98" s="19" t="s">
        <v>171</v>
      </c>
      <c r="BM98" s="218" t="s">
        <v>272</v>
      </c>
    </row>
    <row r="99" s="2" customFormat="1">
      <c r="A99" s="41"/>
      <c r="B99" s="42"/>
      <c r="C99" s="43"/>
      <c r="D99" s="227" t="s">
        <v>592</v>
      </c>
      <c r="E99" s="43"/>
      <c r="F99" s="268" t="s">
        <v>1877</v>
      </c>
      <c r="G99" s="43"/>
      <c r="H99" s="43"/>
      <c r="I99" s="222"/>
      <c r="J99" s="43"/>
      <c r="K99" s="43"/>
      <c r="L99" s="47"/>
      <c r="M99" s="223"/>
      <c r="N99" s="224"/>
      <c r="O99" s="87"/>
      <c r="P99" s="87"/>
      <c r="Q99" s="87"/>
      <c r="R99" s="87"/>
      <c r="S99" s="87"/>
      <c r="T99" s="88"/>
      <c r="U99" s="41"/>
      <c r="V99" s="41"/>
      <c r="W99" s="41"/>
      <c r="X99" s="41"/>
      <c r="Y99" s="41"/>
      <c r="Z99" s="41"/>
      <c r="AA99" s="41"/>
      <c r="AB99" s="41"/>
      <c r="AC99" s="41"/>
      <c r="AD99" s="41"/>
      <c r="AE99" s="41"/>
      <c r="AT99" s="19" t="s">
        <v>592</v>
      </c>
      <c r="AU99" s="19" t="s">
        <v>84</v>
      </c>
    </row>
    <row r="100" s="2" customFormat="1" ht="40.8" customHeight="1">
      <c r="A100" s="41"/>
      <c r="B100" s="42"/>
      <c r="C100" s="207" t="s">
        <v>225</v>
      </c>
      <c r="D100" s="207" t="s">
        <v>166</v>
      </c>
      <c r="E100" s="208" t="s">
        <v>1620</v>
      </c>
      <c r="F100" s="209" t="s">
        <v>1878</v>
      </c>
      <c r="G100" s="210" t="s">
        <v>1597</v>
      </c>
      <c r="H100" s="211">
        <v>1</v>
      </c>
      <c r="I100" s="212"/>
      <c r="J100" s="213">
        <f>ROUND(I100*H100,2)</f>
        <v>0</v>
      </c>
      <c r="K100" s="209" t="s">
        <v>32</v>
      </c>
      <c r="L100" s="47"/>
      <c r="M100" s="214" t="s">
        <v>32</v>
      </c>
      <c r="N100" s="215" t="s">
        <v>47</v>
      </c>
      <c r="O100" s="87"/>
      <c r="P100" s="216">
        <f>O100*H100</f>
        <v>0</v>
      </c>
      <c r="Q100" s="216">
        <v>0</v>
      </c>
      <c r="R100" s="216">
        <f>Q100*H100</f>
        <v>0</v>
      </c>
      <c r="S100" s="216">
        <v>0</v>
      </c>
      <c r="T100" s="217">
        <f>S100*H100</f>
        <v>0</v>
      </c>
      <c r="U100" s="41"/>
      <c r="V100" s="41"/>
      <c r="W100" s="41"/>
      <c r="X100" s="41"/>
      <c r="Y100" s="41"/>
      <c r="Z100" s="41"/>
      <c r="AA100" s="41"/>
      <c r="AB100" s="41"/>
      <c r="AC100" s="41"/>
      <c r="AD100" s="41"/>
      <c r="AE100" s="41"/>
      <c r="AR100" s="218" t="s">
        <v>171</v>
      </c>
      <c r="AT100" s="218" t="s">
        <v>166</v>
      </c>
      <c r="AU100" s="218" t="s">
        <v>84</v>
      </c>
      <c r="AY100" s="19" t="s">
        <v>164</v>
      </c>
      <c r="BE100" s="219">
        <f>IF(N100="základní",J100,0)</f>
        <v>0</v>
      </c>
      <c r="BF100" s="219">
        <f>IF(N100="snížená",J100,0)</f>
        <v>0</v>
      </c>
      <c r="BG100" s="219">
        <f>IF(N100="zákl. přenesená",J100,0)</f>
        <v>0</v>
      </c>
      <c r="BH100" s="219">
        <f>IF(N100="sníž. přenesená",J100,0)</f>
        <v>0</v>
      </c>
      <c r="BI100" s="219">
        <f>IF(N100="nulová",J100,0)</f>
        <v>0</v>
      </c>
      <c r="BJ100" s="19" t="s">
        <v>84</v>
      </c>
      <c r="BK100" s="219">
        <f>ROUND(I100*H100,2)</f>
        <v>0</v>
      </c>
      <c r="BL100" s="19" t="s">
        <v>171</v>
      </c>
      <c r="BM100" s="218" t="s">
        <v>289</v>
      </c>
    </row>
    <row r="101" s="2" customFormat="1">
      <c r="A101" s="41"/>
      <c r="B101" s="42"/>
      <c r="C101" s="43"/>
      <c r="D101" s="227" t="s">
        <v>592</v>
      </c>
      <c r="E101" s="43"/>
      <c r="F101" s="268" t="s">
        <v>1879</v>
      </c>
      <c r="G101" s="43"/>
      <c r="H101" s="43"/>
      <c r="I101" s="222"/>
      <c r="J101" s="43"/>
      <c r="K101" s="43"/>
      <c r="L101" s="47"/>
      <c r="M101" s="223"/>
      <c r="N101" s="224"/>
      <c r="O101" s="87"/>
      <c r="P101" s="87"/>
      <c r="Q101" s="87"/>
      <c r="R101" s="87"/>
      <c r="S101" s="87"/>
      <c r="T101" s="88"/>
      <c r="U101" s="41"/>
      <c r="V101" s="41"/>
      <c r="W101" s="41"/>
      <c r="X101" s="41"/>
      <c r="Y101" s="41"/>
      <c r="Z101" s="41"/>
      <c r="AA101" s="41"/>
      <c r="AB101" s="41"/>
      <c r="AC101" s="41"/>
      <c r="AD101" s="41"/>
      <c r="AE101" s="41"/>
      <c r="AT101" s="19" t="s">
        <v>592</v>
      </c>
      <c r="AU101" s="19" t="s">
        <v>84</v>
      </c>
    </row>
    <row r="102" s="2" customFormat="1" ht="55.2" customHeight="1">
      <c r="A102" s="41"/>
      <c r="B102" s="42"/>
      <c r="C102" s="207" t="s">
        <v>111</v>
      </c>
      <c r="D102" s="207" t="s">
        <v>166</v>
      </c>
      <c r="E102" s="208" t="s">
        <v>1623</v>
      </c>
      <c r="F102" s="209" t="s">
        <v>1880</v>
      </c>
      <c r="G102" s="210" t="s">
        <v>345</v>
      </c>
      <c r="H102" s="211">
        <v>2685</v>
      </c>
      <c r="I102" s="212"/>
      <c r="J102" s="213">
        <f>ROUND(I102*H102,2)</f>
        <v>0</v>
      </c>
      <c r="K102" s="209" t="s">
        <v>32</v>
      </c>
      <c r="L102" s="47"/>
      <c r="M102" s="214" t="s">
        <v>32</v>
      </c>
      <c r="N102" s="215" t="s">
        <v>47</v>
      </c>
      <c r="O102" s="87"/>
      <c r="P102" s="216">
        <f>O102*H102</f>
        <v>0</v>
      </c>
      <c r="Q102" s="216">
        <v>0</v>
      </c>
      <c r="R102" s="216">
        <f>Q102*H102</f>
        <v>0</v>
      </c>
      <c r="S102" s="216">
        <v>0</v>
      </c>
      <c r="T102" s="217">
        <f>S102*H102</f>
        <v>0</v>
      </c>
      <c r="U102" s="41"/>
      <c r="V102" s="41"/>
      <c r="W102" s="41"/>
      <c r="X102" s="41"/>
      <c r="Y102" s="41"/>
      <c r="Z102" s="41"/>
      <c r="AA102" s="41"/>
      <c r="AB102" s="41"/>
      <c r="AC102" s="41"/>
      <c r="AD102" s="41"/>
      <c r="AE102" s="41"/>
      <c r="AR102" s="218" t="s">
        <v>171</v>
      </c>
      <c r="AT102" s="218" t="s">
        <v>166</v>
      </c>
      <c r="AU102" s="218" t="s">
        <v>84</v>
      </c>
      <c r="AY102" s="19" t="s">
        <v>164</v>
      </c>
      <c r="BE102" s="219">
        <f>IF(N102="základní",J102,0)</f>
        <v>0</v>
      </c>
      <c r="BF102" s="219">
        <f>IF(N102="snížená",J102,0)</f>
        <v>0</v>
      </c>
      <c r="BG102" s="219">
        <f>IF(N102="zákl. přenesená",J102,0)</f>
        <v>0</v>
      </c>
      <c r="BH102" s="219">
        <f>IF(N102="sníž. přenesená",J102,0)</f>
        <v>0</v>
      </c>
      <c r="BI102" s="219">
        <f>IF(N102="nulová",J102,0)</f>
        <v>0</v>
      </c>
      <c r="BJ102" s="19" t="s">
        <v>84</v>
      </c>
      <c r="BK102" s="219">
        <f>ROUND(I102*H102,2)</f>
        <v>0</v>
      </c>
      <c r="BL102" s="19" t="s">
        <v>171</v>
      </c>
      <c r="BM102" s="218" t="s">
        <v>301</v>
      </c>
    </row>
    <row r="103" s="2" customFormat="1">
      <c r="A103" s="41"/>
      <c r="B103" s="42"/>
      <c r="C103" s="43"/>
      <c r="D103" s="227" t="s">
        <v>592</v>
      </c>
      <c r="E103" s="43"/>
      <c r="F103" s="268" t="s">
        <v>1881</v>
      </c>
      <c r="G103" s="43"/>
      <c r="H103" s="43"/>
      <c r="I103" s="222"/>
      <c r="J103" s="43"/>
      <c r="K103" s="43"/>
      <c r="L103" s="47"/>
      <c r="M103" s="223"/>
      <c r="N103" s="224"/>
      <c r="O103" s="87"/>
      <c r="P103" s="87"/>
      <c r="Q103" s="87"/>
      <c r="R103" s="87"/>
      <c r="S103" s="87"/>
      <c r="T103" s="88"/>
      <c r="U103" s="41"/>
      <c r="V103" s="41"/>
      <c r="W103" s="41"/>
      <c r="X103" s="41"/>
      <c r="Y103" s="41"/>
      <c r="Z103" s="41"/>
      <c r="AA103" s="41"/>
      <c r="AB103" s="41"/>
      <c r="AC103" s="41"/>
      <c r="AD103" s="41"/>
      <c r="AE103" s="41"/>
      <c r="AT103" s="19" t="s">
        <v>592</v>
      </c>
      <c r="AU103" s="19" t="s">
        <v>84</v>
      </c>
    </row>
    <row r="104" s="2" customFormat="1" ht="55.2" customHeight="1">
      <c r="A104" s="41"/>
      <c r="B104" s="42"/>
      <c r="C104" s="207" t="s">
        <v>236</v>
      </c>
      <c r="D104" s="207" t="s">
        <v>166</v>
      </c>
      <c r="E104" s="208" t="s">
        <v>1626</v>
      </c>
      <c r="F104" s="209" t="s">
        <v>1882</v>
      </c>
      <c r="G104" s="210" t="s">
        <v>345</v>
      </c>
      <c r="H104" s="211">
        <v>671.25</v>
      </c>
      <c r="I104" s="212"/>
      <c r="J104" s="213">
        <f>ROUND(I104*H104,2)</f>
        <v>0</v>
      </c>
      <c r="K104" s="209" t="s">
        <v>32</v>
      </c>
      <c r="L104" s="47"/>
      <c r="M104" s="214" t="s">
        <v>32</v>
      </c>
      <c r="N104" s="215" t="s">
        <v>47</v>
      </c>
      <c r="O104" s="87"/>
      <c r="P104" s="216">
        <f>O104*H104</f>
        <v>0</v>
      </c>
      <c r="Q104" s="216">
        <v>0</v>
      </c>
      <c r="R104" s="216">
        <f>Q104*H104</f>
        <v>0</v>
      </c>
      <c r="S104" s="216">
        <v>0</v>
      </c>
      <c r="T104" s="217">
        <f>S104*H104</f>
        <v>0</v>
      </c>
      <c r="U104" s="41"/>
      <c r="V104" s="41"/>
      <c r="W104" s="41"/>
      <c r="X104" s="41"/>
      <c r="Y104" s="41"/>
      <c r="Z104" s="41"/>
      <c r="AA104" s="41"/>
      <c r="AB104" s="41"/>
      <c r="AC104" s="41"/>
      <c r="AD104" s="41"/>
      <c r="AE104" s="41"/>
      <c r="AR104" s="218" t="s">
        <v>171</v>
      </c>
      <c r="AT104" s="218" t="s">
        <v>166</v>
      </c>
      <c r="AU104" s="218" t="s">
        <v>84</v>
      </c>
      <c r="AY104" s="19" t="s">
        <v>164</v>
      </c>
      <c r="BE104" s="219">
        <f>IF(N104="základní",J104,0)</f>
        <v>0</v>
      </c>
      <c r="BF104" s="219">
        <f>IF(N104="snížená",J104,0)</f>
        <v>0</v>
      </c>
      <c r="BG104" s="219">
        <f>IF(N104="zákl. přenesená",J104,0)</f>
        <v>0</v>
      </c>
      <c r="BH104" s="219">
        <f>IF(N104="sníž. přenesená",J104,0)</f>
        <v>0</v>
      </c>
      <c r="BI104" s="219">
        <f>IF(N104="nulová",J104,0)</f>
        <v>0</v>
      </c>
      <c r="BJ104" s="19" t="s">
        <v>84</v>
      </c>
      <c r="BK104" s="219">
        <f>ROUND(I104*H104,2)</f>
        <v>0</v>
      </c>
      <c r="BL104" s="19" t="s">
        <v>171</v>
      </c>
      <c r="BM104" s="218" t="s">
        <v>313</v>
      </c>
    </row>
    <row r="105" s="2" customFormat="1">
      <c r="A105" s="41"/>
      <c r="B105" s="42"/>
      <c r="C105" s="43"/>
      <c r="D105" s="227" t="s">
        <v>592</v>
      </c>
      <c r="E105" s="43"/>
      <c r="F105" s="268" t="s">
        <v>1883</v>
      </c>
      <c r="G105" s="43"/>
      <c r="H105" s="43"/>
      <c r="I105" s="222"/>
      <c r="J105" s="43"/>
      <c r="K105" s="43"/>
      <c r="L105" s="47"/>
      <c r="M105" s="223"/>
      <c r="N105" s="224"/>
      <c r="O105" s="87"/>
      <c r="P105" s="87"/>
      <c r="Q105" s="87"/>
      <c r="R105" s="87"/>
      <c r="S105" s="87"/>
      <c r="T105" s="88"/>
      <c r="U105" s="41"/>
      <c r="V105" s="41"/>
      <c r="W105" s="41"/>
      <c r="X105" s="41"/>
      <c r="Y105" s="41"/>
      <c r="Z105" s="41"/>
      <c r="AA105" s="41"/>
      <c r="AB105" s="41"/>
      <c r="AC105" s="41"/>
      <c r="AD105" s="41"/>
      <c r="AE105" s="41"/>
      <c r="AT105" s="19" t="s">
        <v>592</v>
      </c>
      <c r="AU105" s="19" t="s">
        <v>84</v>
      </c>
    </row>
    <row r="106" s="2" customFormat="1" ht="26.4" customHeight="1">
      <c r="A106" s="41"/>
      <c r="B106" s="42"/>
      <c r="C106" s="207" t="s">
        <v>8</v>
      </c>
      <c r="D106" s="207" t="s">
        <v>166</v>
      </c>
      <c r="E106" s="208" t="s">
        <v>1629</v>
      </c>
      <c r="F106" s="209" t="s">
        <v>1884</v>
      </c>
      <c r="G106" s="210" t="s">
        <v>1597</v>
      </c>
      <c r="H106" s="211">
        <v>1</v>
      </c>
      <c r="I106" s="212"/>
      <c r="J106" s="213">
        <f>ROUND(I106*H106,2)</f>
        <v>0</v>
      </c>
      <c r="K106" s="209" t="s">
        <v>32</v>
      </c>
      <c r="L106" s="47"/>
      <c r="M106" s="214" t="s">
        <v>32</v>
      </c>
      <c r="N106" s="215" t="s">
        <v>47</v>
      </c>
      <c r="O106" s="87"/>
      <c r="P106" s="216">
        <f>O106*H106</f>
        <v>0</v>
      </c>
      <c r="Q106" s="216">
        <v>0</v>
      </c>
      <c r="R106" s="216">
        <f>Q106*H106</f>
        <v>0</v>
      </c>
      <c r="S106" s="216">
        <v>0</v>
      </c>
      <c r="T106" s="217">
        <f>S106*H106</f>
        <v>0</v>
      </c>
      <c r="U106" s="41"/>
      <c r="V106" s="41"/>
      <c r="W106" s="41"/>
      <c r="X106" s="41"/>
      <c r="Y106" s="41"/>
      <c r="Z106" s="41"/>
      <c r="AA106" s="41"/>
      <c r="AB106" s="41"/>
      <c r="AC106" s="41"/>
      <c r="AD106" s="41"/>
      <c r="AE106" s="41"/>
      <c r="AR106" s="218" t="s">
        <v>171</v>
      </c>
      <c r="AT106" s="218" t="s">
        <v>166</v>
      </c>
      <c r="AU106" s="218" t="s">
        <v>84</v>
      </c>
      <c r="AY106" s="19" t="s">
        <v>164</v>
      </c>
      <c r="BE106" s="219">
        <f>IF(N106="základní",J106,0)</f>
        <v>0</v>
      </c>
      <c r="BF106" s="219">
        <f>IF(N106="snížená",J106,0)</f>
        <v>0</v>
      </c>
      <c r="BG106" s="219">
        <f>IF(N106="zákl. přenesená",J106,0)</f>
        <v>0</v>
      </c>
      <c r="BH106" s="219">
        <f>IF(N106="sníž. přenesená",J106,0)</f>
        <v>0</v>
      </c>
      <c r="BI106" s="219">
        <f>IF(N106="nulová",J106,0)</f>
        <v>0</v>
      </c>
      <c r="BJ106" s="19" t="s">
        <v>84</v>
      </c>
      <c r="BK106" s="219">
        <f>ROUND(I106*H106,2)</f>
        <v>0</v>
      </c>
      <c r="BL106" s="19" t="s">
        <v>171</v>
      </c>
      <c r="BM106" s="218" t="s">
        <v>326</v>
      </c>
    </row>
    <row r="107" s="2" customFormat="1">
      <c r="A107" s="41"/>
      <c r="B107" s="42"/>
      <c r="C107" s="43"/>
      <c r="D107" s="227" t="s">
        <v>592</v>
      </c>
      <c r="E107" s="43"/>
      <c r="F107" s="268" t="s">
        <v>1601</v>
      </c>
      <c r="G107" s="43"/>
      <c r="H107" s="43"/>
      <c r="I107" s="222"/>
      <c r="J107" s="43"/>
      <c r="K107" s="43"/>
      <c r="L107" s="47"/>
      <c r="M107" s="223"/>
      <c r="N107" s="224"/>
      <c r="O107" s="87"/>
      <c r="P107" s="87"/>
      <c r="Q107" s="87"/>
      <c r="R107" s="87"/>
      <c r="S107" s="87"/>
      <c r="T107" s="88"/>
      <c r="U107" s="41"/>
      <c r="V107" s="41"/>
      <c r="W107" s="41"/>
      <c r="X107" s="41"/>
      <c r="Y107" s="41"/>
      <c r="Z107" s="41"/>
      <c r="AA107" s="41"/>
      <c r="AB107" s="41"/>
      <c r="AC107" s="41"/>
      <c r="AD107" s="41"/>
      <c r="AE107" s="41"/>
      <c r="AT107" s="19" t="s">
        <v>592</v>
      </c>
      <c r="AU107" s="19" t="s">
        <v>84</v>
      </c>
    </row>
    <row r="108" s="2" customFormat="1" ht="26.4" customHeight="1">
      <c r="A108" s="41"/>
      <c r="B108" s="42"/>
      <c r="C108" s="207" t="s">
        <v>252</v>
      </c>
      <c r="D108" s="207" t="s">
        <v>166</v>
      </c>
      <c r="E108" s="208" t="s">
        <v>1632</v>
      </c>
      <c r="F108" s="209" t="s">
        <v>1885</v>
      </c>
      <c r="G108" s="210" t="s">
        <v>345</v>
      </c>
      <c r="H108" s="211">
        <v>60</v>
      </c>
      <c r="I108" s="212"/>
      <c r="J108" s="213">
        <f>ROUND(I108*H108,2)</f>
        <v>0</v>
      </c>
      <c r="K108" s="209" t="s">
        <v>32</v>
      </c>
      <c r="L108" s="47"/>
      <c r="M108" s="214" t="s">
        <v>32</v>
      </c>
      <c r="N108" s="215" t="s">
        <v>47</v>
      </c>
      <c r="O108" s="87"/>
      <c r="P108" s="216">
        <f>O108*H108</f>
        <v>0</v>
      </c>
      <c r="Q108" s="216">
        <v>0</v>
      </c>
      <c r="R108" s="216">
        <f>Q108*H108</f>
        <v>0</v>
      </c>
      <c r="S108" s="216">
        <v>0</v>
      </c>
      <c r="T108" s="217">
        <f>S108*H108</f>
        <v>0</v>
      </c>
      <c r="U108" s="41"/>
      <c r="V108" s="41"/>
      <c r="W108" s="41"/>
      <c r="X108" s="41"/>
      <c r="Y108" s="41"/>
      <c r="Z108" s="41"/>
      <c r="AA108" s="41"/>
      <c r="AB108" s="41"/>
      <c r="AC108" s="41"/>
      <c r="AD108" s="41"/>
      <c r="AE108" s="41"/>
      <c r="AR108" s="218" t="s">
        <v>171</v>
      </c>
      <c r="AT108" s="218" t="s">
        <v>166</v>
      </c>
      <c r="AU108" s="218" t="s">
        <v>84</v>
      </c>
      <c r="AY108" s="19" t="s">
        <v>164</v>
      </c>
      <c r="BE108" s="219">
        <f>IF(N108="základní",J108,0)</f>
        <v>0</v>
      </c>
      <c r="BF108" s="219">
        <f>IF(N108="snížená",J108,0)</f>
        <v>0</v>
      </c>
      <c r="BG108" s="219">
        <f>IF(N108="zákl. přenesená",J108,0)</f>
        <v>0</v>
      </c>
      <c r="BH108" s="219">
        <f>IF(N108="sníž. přenesená",J108,0)</f>
        <v>0</v>
      </c>
      <c r="BI108" s="219">
        <f>IF(N108="nulová",J108,0)</f>
        <v>0</v>
      </c>
      <c r="BJ108" s="19" t="s">
        <v>84</v>
      </c>
      <c r="BK108" s="219">
        <f>ROUND(I108*H108,2)</f>
        <v>0</v>
      </c>
      <c r="BL108" s="19" t="s">
        <v>171</v>
      </c>
      <c r="BM108" s="218" t="s">
        <v>338</v>
      </c>
    </row>
    <row r="109" s="2" customFormat="1" ht="16.5" customHeight="1">
      <c r="A109" s="41"/>
      <c r="B109" s="42"/>
      <c r="C109" s="207" t="s">
        <v>258</v>
      </c>
      <c r="D109" s="207" t="s">
        <v>166</v>
      </c>
      <c r="E109" s="208" t="s">
        <v>1634</v>
      </c>
      <c r="F109" s="209" t="s">
        <v>1705</v>
      </c>
      <c r="G109" s="210" t="s">
        <v>1597</v>
      </c>
      <c r="H109" s="211">
        <v>1</v>
      </c>
      <c r="I109" s="212"/>
      <c r="J109" s="213">
        <f>ROUND(I109*H109,2)</f>
        <v>0</v>
      </c>
      <c r="K109" s="209" t="s">
        <v>32</v>
      </c>
      <c r="L109" s="47"/>
      <c r="M109" s="214" t="s">
        <v>32</v>
      </c>
      <c r="N109" s="215" t="s">
        <v>47</v>
      </c>
      <c r="O109" s="87"/>
      <c r="P109" s="216">
        <f>O109*H109</f>
        <v>0</v>
      </c>
      <c r="Q109" s="216">
        <v>0</v>
      </c>
      <c r="R109" s="216">
        <f>Q109*H109</f>
        <v>0</v>
      </c>
      <c r="S109" s="216">
        <v>0</v>
      </c>
      <c r="T109" s="217">
        <f>S109*H109</f>
        <v>0</v>
      </c>
      <c r="U109" s="41"/>
      <c r="V109" s="41"/>
      <c r="W109" s="41"/>
      <c r="X109" s="41"/>
      <c r="Y109" s="41"/>
      <c r="Z109" s="41"/>
      <c r="AA109" s="41"/>
      <c r="AB109" s="41"/>
      <c r="AC109" s="41"/>
      <c r="AD109" s="41"/>
      <c r="AE109" s="41"/>
      <c r="AR109" s="218" t="s">
        <v>171</v>
      </c>
      <c r="AT109" s="218" t="s">
        <v>166</v>
      </c>
      <c r="AU109" s="218" t="s">
        <v>84</v>
      </c>
      <c r="AY109" s="19" t="s">
        <v>164</v>
      </c>
      <c r="BE109" s="219">
        <f>IF(N109="základní",J109,0)</f>
        <v>0</v>
      </c>
      <c r="BF109" s="219">
        <f>IF(N109="snížená",J109,0)</f>
        <v>0</v>
      </c>
      <c r="BG109" s="219">
        <f>IF(N109="zákl. přenesená",J109,0)</f>
        <v>0</v>
      </c>
      <c r="BH109" s="219">
        <f>IF(N109="sníž. přenesená",J109,0)</f>
        <v>0</v>
      </c>
      <c r="BI109" s="219">
        <f>IF(N109="nulová",J109,0)</f>
        <v>0</v>
      </c>
      <c r="BJ109" s="19" t="s">
        <v>84</v>
      </c>
      <c r="BK109" s="219">
        <f>ROUND(I109*H109,2)</f>
        <v>0</v>
      </c>
      <c r="BL109" s="19" t="s">
        <v>171</v>
      </c>
      <c r="BM109" s="218" t="s">
        <v>350</v>
      </c>
    </row>
    <row r="110" s="2" customFormat="1">
      <c r="A110" s="41"/>
      <c r="B110" s="42"/>
      <c r="C110" s="43"/>
      <c r="D110" s="227" t="s">
        <v>592</v>
      </c>
      <c r="E110" s="43"/>
      <c r="F110" s="268" t="s">
        <v>1601</v>
      </c>
      <c r="G110" s="43"/>
      <c r="H110" s="43"/>
      <c r="I110" s="222"/>
      <c r="J110" s="43"/>
      <c r="K110" s="43"/>
      <c r="L110" s="47"/>
      <c r="M110" s="223"/>
      <c r="N110" s="224"/>
      <c r="O110" s="87"/>
      <c r="P110" s="87"/>
      <c r="Q110" s="87"/>
      <c r="R110" s="87"/>
      <c r="S110" s="87"/>
      <c r="T110" s="88"/>
      <c r="U110" s="41"/>
      <c r="V110" s="41"/>
      <c r="W110" s="41"/>
      <c r="X110" s="41"/>
      <c r="Y110" s="41"/>
      <c r="Z110" s="41"/>
      <c r="AA110" s="41"/>
      <c r="AB110" s="41"/>
      <c r="AC110" s="41"/>
      <c r="AD110" s="41"/>
      <c r="AE110" s="41"/>
      <c r="AT110" s="19" t="s">
        <v>592</v>
      </c>
      <c r="AU110" s="19" t="s">
        <v>84</v>
      </c>
    </row>
    <row r="111" s="2" customFormat="1" ht="36" customHeight="1">
      <c r="A111" s="41"/>
      <c r="B111" s="42"/>
      <c r="C111" s="207" t="s">
        <v>265</v>
      </c>
      <c r="D111" s="207" t="s">
        <v>166</v>
      </c>
      <c r="E111" s="208" t="s">
        <v>1636</v>
      </c>
      <c r="F111" s="209" t="s">
        <v>1886</v>
      </c>
      <c r="G111" s="210" t="s">
        <v>345</v>
      </c>
      <c r="H111" s="211">
        <v>1342.5</v>
      </c>
      <c r="I111" s="212"/>
      <c r="J111" s="213">
        <f>ROUND(I111*H111,2)</f>
        <v>0</v>
      </c>
      <c r="K111" s="209" t="s">
        <v>32</v>
      </c>
      <c r="L111" s="47"/>
      <c r="M111" s="214" t="s">
        <v>32</v>
      </c>
      <c r="N111" s="215" t="s">
        <v>47</v>
      </c>
      <c r="O111" s="87"/>
      <c r="P111" s="216">
        <f>O111*H111</f>
        <v>0</v>
      </c>
      <c r="Q111" s="216">
        <v>0</v>
      </c>
      <c r="R111" s="216">
        <f>Q111*H111</f>
        <v>0</v>
      </c>
      <c r="S111" s="216">
        <v>0</v>
      </c>
      <c r="T111" s="217">
        <f>S111*H111</f>
        <v>0</v>
      </c>
      <c r="U111" s="41"/>
      <c r="V111" s="41"/>
      <c r="W111" s="41"/>
      <c r="X111" s="41"/>
      <c r="Y111" s="41"/>
      <c r="Z111" s="41"/>
      <c r="AA111" s="41"/>
      <c r="AB111" s="41"/>
      <c r="AC111" s="41"/>
      <c r="AD111" s="41"/>
      <c r="AE111" s="41"/>
      <c r="AR111" s="218" t="s">
        <v>171</v>
      </c>
      <c r="AT111" s="218" t="s">
        <v>166</v>
      </c>
      <c r="AU111" s="218" t="s">
        <v>84</v>
      </c>
      <c r="AY111" s="19" t="s">
        <v>164</v>
      </c>
      <c r="BE111" s="219">
        <f>IF(N111="základní",J111,0)</f>
        <v>0</v>
      </c>
      <c r="BF111" s="219">
        <f>IF(N111="snížená",J111,0)</f>
        <v>0</v>
      </c>
      <c r="BG111" s="219">
        <f>IF(N111="zákl. přenesená",J111,0)</f>
        <v>0</v>
      </c>
      <c r="BH111" s="219">
        <f>IF(N111="sníž. přenesená",J111,0)</f>
        <v>0</v>
      </c>
      <c r="BI111" s="219">
        <f>IF(N111="nulová",J111,0)</f>
        <v>0</v>
      </c>
      <c r="BJ111" s="19" t="s">
        <v>84</v>
      </c>
      <c r="BK111" s="219">
        <f>ROUND(I111*H111,2)</f>
        <v>0</v>
      </c>
      <c r="BL111" s="19" t="s">
        <v>171</v>
      </c>
      <c r="BM111" s="218" t="s">
        <v>358</v>
      </c>
    </row>
    <row r="112" s="2" customFormat="1" ht="36" customHeight="1">
      <c r="A112" s="41"/>
      <c r="B112" s="42"/>
      <c r="C112" s="207" t="s">
        <v>272</v>
      </c>
      <c r="D112" s="207" t="s">
        <v>166</v>
      </c>
      <c r="E112" s="208" t="s">
        <v>1638</v>
      </c>
      <c r="F112" s="209" t="s">
        <v>1887</v>
      </c>
      <c r="G112" s="210" t="s">
        <v>345</v>
      </c>
      <c r="H112" s="211">
        <v>1342.5</v>
      </c>
      <c r="I112" s="212"/>
      <c r="J112" s="213">
        <f>ROUND(I112*H112,2)</f>
        <v>0</v>
      </c>
      <c r="K112" s="209" t="s">
        <v>32</v>
      </c>
      <c r="L112" s="47"/>
      <c r="M112" s="214" t="s">
        <v>32</v>
      </c>
      <c r="N112" s="215" t="s">
        <v>47</v>
      </c>
      <c r="O112" s="87"/>
      <c r="P112" s="216">
        <f>O112*H112</f>
        <v>0</v>
      </c>
      <c r="Q112" s="216">
        <v>0</v>
      </c>
      <c r="R112" s="216">
        <f>Q112*H112</f>
        <v>0</v>
      </c>
      <c r="S112" s="216">
        <v>0</v>
      </c>
      <c r="T112" s="217">
        <f>S112*H112</f>
        <v>0</v>
      </c>
      <c r="U112" s="41"/>
      <c r="V112" s="41"/>
      <c r="W112" s="41"/>
      <c r="X112" s="41"/>
      <c r="Y112" s="41"/>
      <c r="Z112" s="41"/>
      <c r="AA112" s="41"/>
      <c r="AB112" s="41"/>
      <c r="AC112" s="41"/>
      <c r="AD112" s="41"/>
      <c r="AE112" s="41"/>
      <c r="AR112" s="218" t="s">
        <v>171</v>
      </c>
      <c r="AT112" s="218" t="s">
        <v>166</v>
      </c>
      <c r="AU112" s="218" t="s">
        <v>84</v>
      </c>
      <c r="AY112" s="19" t="s">
        <v>164</v>
      </c>
      <c r="BE112" s="219">
        <f>IF(N112="základní",J112,0)</f>
        <v>0</v>
      </c>
      <c r="BF112" s="219">
        <f>IF(N112="snížená",J112,0)</f>
        <v>0</v>
      </c>
      <c r="BG112" s="219">
        <f>IF(N112="zákl. přenesená",J112,0)</f>
        <v>0</v>
      </c>
      <c r="BH112" s="219">
        <f>IF(N112="sníž. přenesená",J112,0)</f>
        <v>0</v>
      </c>
      <c r="BI112" s="219">
        <f>IF(N112="nulová",J112,0)</f>
        <v>0</v>
      </c>
      <c r="BJ112" s="19" t="s">
        <v>84</v>
      </c>
      <c r="BK112" s="219">
        <f>ROUND(I112*H112,2)</f>
        <v>0</v>
      </c>
      <c r="BL112" s="19" t="s">
        <v>171</v>
      </c>
      <c r="BM112" s="218" t="s">
        <v>370</v>
      </c>
    </row>
    <row r="113" s="2" customFormat="1" ht="26.4" customHeight="1">
      <c r="A113" s="41"/>
      <c r="B113" s="42"/>
      <c r="C113" s="207" t="s">
        <v>284</v>
      </c>
      <c r="D113" s="207" t="s">
        <v>166</v>
      </c>
      <c r="E113" s="208" t="s">
        <v>1640</v>
      </c>
      <c r="F113" s="209" t="s">
        <v>1888</v>
      </c>
      <c r="G113" s="210" t="s">
        <v>345</v>
      </c>
      <c r="H113" s="211">
        <v>87</v>
      </c>
      <c r="I113" s="212"/>
      <c r="J113" s="213">
        <f>ROUND(I113*H113,2)</f>
        <v>0</v>
      </c>
      <c r="K113" s="209" t="s">
        <v>32</v>
      </c>
      <c r="L113" s="47"/>
      <c r="M113" s="214" t="s">
        <v>32</v>
      </c>
      <c r="N113" s="215" t="s">
        <v>47</v>
      </c>
      <c r="O113" s="87"/>
      <c r="P113" s="216">
        <f>O113*H113</f>
        <v>0</v>
      </c>
      <c r="Q113" s="216">
        <v>0</v>
      </c>
      <c r="R113" s="216">
        <f>Q113*H113</f>
        <v>0</v>
      </c>
      <c r="S113" s="216">
        <v>0</v>
      </c>
      <c r="T113" s="217">
        <f>S113*H113</f>
        <v>0</v>
      </c>
      <c r="U113" s="41"/>
      <c r="V113" s="41"/>
      <c r="W113" s="41"/>
      <c r="X113" s="41"/>
      <c r="Y113" s="41"/>
      <c r="Z113" s="41"/>
      <c r="AA113" s="41"/>
      <c r="AB113" s="41"/>
      <c r="AC113" s="41"/>
      <c r="AD113" s="41"/>
      <c r="AE113" s="41"/>
      <c r="AR113" s="218" t="s">
        <v>171</v>
      </c>
      <c r="AT113" s="218" t="s">
        <v>166</v>
      </c>
      <c r="AU113" s="218" t="s">
        <v>84</v>
      </c>
      <c r="AY113" s="19" t="s">
        <v>164</v>
      </c>
      <c r="BE113" s="219">
        <f>IF(N113="základní",J113,0)</f>
        <v>0</v>
      </c>
      <c r="BF113" s="219">
        <f>IF(N113="snížená",J113,0)</f>
        <v>0</v>
      </c>
      <c r="BG113" s="219">
        <f>IF(N113="zákl. přenesená",J113,0)</f>
        <v>0</v>
      </c>
      <c r="BH113" s="219">
        <f>IF(N113="sníž. přenesená",J113,0)</f>
        <v>0</v>
      </c>
      <c r="BI113" s="219">
        <f>IF(N113="nulová",J113,0)</f>
        <v>0</v>
      </c>
      <c r="BJ113" s="19" t="s">
        <v>84</v>
      </c>
      <c r="BK113" s="219">
        <f>ROUND(I113*H113,2)</f>
        <v>0</v>
      </c>
      <c r="BL113" s="19" t="s">
        <v>171</v>
      </c>
      <c r="BM113" s="218" t="s">
        <v>383</v>
      </c>
    </row>
    <row r="114" s="2" customFormat="1" ht="26.4" customHeight="1">
      <c r="A114" s="41"/>
      <c r="B114" s="42"/>
      <c r="C114" s="207" t="s">
        <v>289</v>
      </c>
      <c r="D114" s="207" t="s">
        <v>166</v>
      </c>
      <c r="E114" s="208" t="s">
        <v>1642</v>
      </c>
      <c r="F114" s="209" t="s">
        <v>1889</v>
      </c>
      <c r="G114" s="210" t="s">
        <v>345</v>
      </c>
      <c r="H114" s="211">
        <v>87</v>
      </c>
      <c r="I114" s="212"/>
      <c r="J114" s="213">
        <f>ROUND(I114*H114,2)</f>
        <v>0</v>
      </c>
      <c r="K114" s="209" t="s">
        <v>32</v>
      </c>
      <c r="L114" s="47"/>
      <c r="M114" s="214" t="s">
        <v>32</v>
      </c>
      <c r="N114" s="215" t="s">
        <v>47</v>
      </c>
      <c r="O114" s="87"/>
      <c r="P114" s="216">
        <f>O114*H114</f>
        <v>0</v>
      </c>
      <c r="Q114" s="216">
        <v>0</v>
      </c>
      <c r="R114" s="216">
        <f>Q114*H114</f>
        <v>0</v>
      </c>
      <c r="S114" s="216">
        <v>0</v>
      </c>
      <c r="T114" s="217">
        <f>S114*H114</f>
        <v>0</v>
      </c>
      <c r="U114" s="41"/>
      <c r="V114" s="41"/>
      <c r="W114" s="41"/>
      <c r="X114" s="41"/>
      <c r="Y114" s="41"/>
      <c r="Z114" s="41"/>
      <c r="AA114" s="41"/>
      <c r="AB114" s="41"/>
      <c r="AC114" s="41"/>
      <c r="AD114" s="41"/>
      <c r="AE114" s="41"/>
      <c r="AR114" s="218" t="s">
        <v>171</v>
      </c>
      <c r="AT114" s="218" t="s">
        <v>166</v>
      </c>
      <c r="AU114" s="218" t="s">
        <v>84</v>
      </c>
      <c r="AY114" s="19" t="s">
        <v>164</v>
      </c>
      <c r="BE114" s="219">
        <f>IF(N114="základní",J114,0)</f>
        <v>0</v>
      </c>
      <c r="BF114" s="219">
        <f>IF(N114="snížená",J114,0)</f>
        <v>0</v>
      </c>
      <c r="BG114" s="219">
        <f>IF(N114="zákl. přenesená",J114,0)</f>
        <v>0</v>
      </c>
      <c r="BH114" s="219">
        <f>IF(N114="sníž. přenesená",J114,0)</f>
        <v>0</v>
      </c>
      <c r="BI114" s="219">
        <f>IF(N114="nulová",J114,0)</f>
        <v>0</v>
      </c>
      <c r="BJ114" s="19" t="s">
        <v>84</v>
      </c>
      <c r="BK114" s="219">
        <f>ROUND(I114*H114,2)</f>
        <v>0</v>
      </c>
      <c r="BL114" s="19" t="s">
        <v>171</v>
      </c>
      <c r="BM114" s="218" t="s">
        <v>397</v>
      </c>
    </row>
    <row r="115" s="2" customFormat="1" ht="26.4" customHeight="1">
      <c r="A115" s="41"/>
      <c r="B115" s="42"/>
      <c r="C115" s="207" t="s">
        <v>295</v>
      </c>
      <c r="D115" s="207" t="s">
        <v>166</v>
      </c>
      <c r="E115" s="208" t="s">
        <v>1645</v>
      </c>
      <c r="F115" s="209" t="s">
        <v>1890</v>
      </c>
      <c r="G115" s="210" t="s">
        <v>345</v>
      </c>
      <c r="H115" s="211">
        <v>135</v>
      </c>
      <c r="I115" s="212"/>
      <c r="J115" s="213">
        <f>ROUND(I115*H115,2)</f>
        <v>0</v>
      </c>
      <c r="K115" s="209" t="s">
        <v>32</v>
      </c>
      <c r="L115" s="47"/>
      <c r="M115" s="214" t="s">
        <v>32</v>
      </c>
      <c r="N115" s="215" t="s">
        <v>47</v>
      </c>
      <c r="O115" s="87"/>
      <c r="P115" s="216">
        <f>O115*H115</f>
        <v>0</v>
      </c>
      <c r="Q115" s="216">
        <v>0</v>
      </c>
      <c r="R115" s="216">
        <f>Q115*H115</f>
        <v>0</v>
      </c>
      <c r="S115" s="216">
        <v>0</v>
      </c>
      <c r="T115" s="217">
        <f>S115*H115</f>
        <v>0</v>
      </c>
      <c r="U115" s="41"/>
      <c r="V115" s="41"/>
      <c r="W115" s="41"/>
      <c r="X115" s="41"/>
      <c r="Y115" s="41"/>
      <c r="Z115" s="41"/>
      <c r="AA115" s="41"/>
      <c r="AB115" s="41"/>
      <c r="AC115" s="41"/>
      <c r="AD115" s="41"/>
      <c r="AE115" s="41"/>
      <c r="AR115" s="218" t="s">
        <v>171</v>
      </c>
      <c r="AT115" s="218" t="s">
        <v>166</v>
      </c>
      <c r="AU115" s="218" t="s">
        <v>84</v>
      </c>
      <c r="AY115" s="19" t="s">
        <v>164</v>
      </c>
      <c r="BE115" s="219">
        <f>IF(N115="základní",J115,0)</f>
        <v>0</v>
      </c>
      <c r="BF115" s="219">
        <f>IF(N115="snížená",J115,0)</f>
        <v>0</v>
      </c>
      <c r="BG115" s="219">
        <f>IF(N115="zákl. přenesená",J115,0)</f>
        <v>0</v>
      </c>
      <c r="BH115" s="219">
        <f>IF(N115="sníž. přenesená",J115,0)</f>
        <v>0</v>
      </c>
      <c r="BI115" s="219">
        <f>IF(N115="nulová",J115,0)</f>
        <v>0</v>
      </c>
      <c r="BJ115" s="19" t="s">
        <v>84</v>
      </c>
      <c r="BK115" s="219">
        <f>ROUND(I115*H115,2)</f>
        <v>0</v>
      </c>
      <c r="BL115" s="19" t="s">
        <v>171</v>
      </c>
      <c r="BM115" s="218" t="s">
        <v>407</v>
      </c>
    </row>
    <row r="116" s="2" customFormat="1" ht="26.4" customHeight="1">
      <c r="A116" s="41"/>
      <c r="B116" s="42"/>
      <c r="C116" s="207" t="s">
        <v>301</v>
      </c>
      <c r="D116" s="207" t="s">
        <v>166</v>
      </c>
      <c r="E116" s="208" t="s">
        <v>1647</v>
      </c>
      <c r="F116" s="209" t="s">
        <v>1891</v>
      </c>
      <c r="G116" s="210" t="s">
        <v>345</v>
      </c>
      <c r="H116" s="211">
        <v>75</v>
      </c>
      <c r="I116" s="212"/>
      <c r="J116" s="213">
        <f>ROUND(I116*H116,2)</f>
        <v>0</v>
      </c>
      <c r="K116" s="209" t="s">
        <v>32</v>
      </c>
      <c r="L116" s="47"/>
      <c r="M116" s="214" t="s">
        <v>32</v>
      </c>
      <c r="N116" s="215" t="s">
        <v>47</v>
      </c>
      <c r="O116" s="87"/>
      <c r="P116" s="216">
        <f>O116*H116</f>
        <v>0</v>
      </c>
      <c r="Q116" s="216">
        <v>0</v>
      </c>
      <c r="R116" s="216">
        <f>Q116*H116</f>
        <v>0</v>
      </c>
      <c r="S116" s="216">
        <v>0</v>
      </c>
      <c r="T116" s="217">
        <f>S116*H116</f>
        <v>0</v>
      </c>
      <c r="U116" s="41"/>
      <c r="V116" s="41"/>
      <c r="W116" s="41"/>
      <c r="X116" s="41"/>
      <c r="Y116" s="41"/>
      <c r="Z116" s="41"/>
      <c r="AA116" s="41"/>
      <c r="AB116" s="41"/>
      <c r="AC116" s="41"/>
      <c r="AD116" s="41"/>
      <c r="AE116" s="41"/>
      <c r="AR116" s="218" t="s">
        <v>171</v>
      </c>
      <c r="AT116" s="218" t="s">
        <v>166</v>
      </c>
      <c r="AU116" s="218" t="s">
        <v>84</v>
      </c>
      <c r="AY116" s="19" t="s">
        <v>164</v>
      </c>
      <c r="BE116" s="219">
        <f>IF(N116="základní",J116,0)</f>
        <v>0</v>
      </c>
      <c r="BF116" s="219">
        <f>IF(N116="snížená",J116,0)</f>
        <v>0</v>
      </c>
      <c r="BG116" s="219">
        <f>IF(N116="zákl. přenesená",J116,0)</f>
        <v>0</v>
      </c>
      <c r="BH116" s="219">
        <f>IF(N116="sníž. přenesená",J116,0)</f>
        <v>0</v>
      </c>
      <c r="BI116" s="219">
        <f>IF(N116="nulová",J116,0)</f>
        <v>0</v>
      </c>
      <c r="BJ116" s="19" t="s">
        <v>84</v>
      </c>
      <c r="BK116" s="219">
        <f>ROUND(I116*H116,2)</f>
        <v>0</v>
      </c>
      <c r="BL116" s="19" t="s">
        <v>171</v>
      </c>
      <c r="BM116" s="218" t="s">
        <v>418</v>
      </c>
    </row>
    <row r="117" s="2" customFormat="1" ht="26.4" customHeight="1">
      <c r="A117" s="41"/>
      <c r="B117" s="42"/>
      <c r="C117" s="207" t="s">
        <v>7</v>
      </c>
      <c r="D117" s="207" t="s">
        <v>166</v>
      </c>
      <c r="E117" s="208" t="s">
        <v>1649</v>
      </c>
      <c r="F117" s="209" t="s">
        <v>1892</v>
      </c>
      <c r="G117" s="210" t="s">
        <v>345</v>
      </c>
      <c r="H117" s="211">
        <v>35</v>
      </c>
      <c r="I117" s="212"/>
      <c r="J117" s="213">
        <f>ROUND(I117*H117,2)</f>
        <v>0</v>
      </c>
      <c r="K117" s="209" t="s">
        <v>32</v>
      </c>
      <c r="L117" s="47"/>
      <c r="M117" s="214" t="s">
        <v>32</v>
      </c>
      <c r="N117" s="215" t="s">
        <v>47</v>
      </c>
      <c r="O117" s="87"/>
      <c r="P117" s="216">
        <f>O117*H117</f>
        <v>0</v>
      </c>
      <c r="Q117" s="216">
        <v>0</v>
      </c>
      <c r="R117" s="216">
        <f>Q117*H117</f>
        <v>0</v>
      </c>
      <c r="S117" s="216">
        <v>0</v>
      </c>
      <c r="T117" s="217">
        <f>S117*H117</f>
        <v>0</v>
      </c>
      <c r="U117" s="41"/>
      <c r="V117" s="41"/>
      <c r="W117" s="41"/>
      <c r="X117" s="41"/>
      <c r="Y117" s="41"/>
      <c r="Z117" s="41"/>
      <c r="AA117" s="41"/>
      <c r="AB117" s="41"/>
      <c r="AC117" s="41"/>
      <c r="AD117" s="41"/>
      <c r="AE117" s="41"/>
      <c r="AR117" s="218" t="s">
        <v>171</v>
      </c>
      <c r="AT117" s="218" t="s">
        <v>166</v>
      </c>
      <c r="AU117" s="218" t="s">
        <v>84</v>
      </c>
      <c r="AY117" s="19" t="s">
        <v>164</v>
      </c>
      <c r="BE117" s="219">
        <f>IF(N117="základní",J117,0)</f>
        <v>0</v>
      </c>
      <c r="BF117" s="219">
        <f>IF(N117="snížená",J117,0)</f>
        <v>0</v>
      </c>
      <c r="BG117" s="219">
        <f>IF(N117="zákl. přenesená",J117,0)</f>
        <v>0</v>
      </c>
      <c r="BH117" s="219">
        <f>IF(N117="sníž. přenesená",J117,0)</f>
        <v>0</v>
      </c>
      <c r="BI117" s="219">
        <f>IF(N117="nulová",J117,0)</f>
        <v>0</v>
      </c>
      <c r="BJ117" s="19" t="s">
        <v>84</v>
      </c>
      <c r="BK117" s="219">
        <f>ROUND(I117*H117,2)</f>
        <v>0</v>
      </c>
      <c r="BL117" s="19" t="s">
        <v>171</v>
      </c>
      <c r="BM117" s="218" t="s">
        <v>445</v>
      </c>
    </row>
    <row r="118" s="2" customFormat="1" ht="26.4" customHeight="1">
      <c r="A118" s="41"/>
      <c r="B118" s="42"/>
      <c r="C118" s="207" t="s">
        <v>313</v>
      </c>
      <c r="D118" s="207" t="s">
        <v>166</v>
      </c>
      <c r="E118" s="208" t="s">
        <v>1651</v>
      </c>
      <c r="F118" s="209" t="s">
        <v>1893</v>
      </c>
      <c r="G118" s="210" t="s">
        <v>345</v>
      </c>
      <c r="H118" s="211">
        <v>95</v>
      </c>
      <c r="I118" s="212"/>
      <c r="J118" s="213">
        <f>ROUND(I118*H118,2)</f>
        <v>0</v>
      </c>
      <c r="K118" s="209" t="s">
        <v>32</v>
      </c>
      <c r="L118" s="47"/>
      <c r="M118" s="214" t="s">
        <v>32</v>
      </c>
      <c r="N118" s="215" t="s">
        <v>47</v>
      </c>
      <c r="O118" s="87"/>
      <c r="P118" s="216">
        <f>O118*H118</f>
        <v>0</v>
      </c>
      <c r="Q118" s="216">
        <v>0</v>
      </c>
      <c r="R118" s="216">
        <f>Q118*H118</f>
        <v>0</v>
      </c>
      <c r="S118" s="216">
        <v>0</v>
      </c>
      <c r="T118" s="217">
        <f>S118*H118</f>
        <v>0</v>
      </c>
      <c r="U118" s="41"/>
      <c r="V118" s="41"/>
      <c r="W118" s="41"/>
      <c r="X118" s="41"/>
      <c r="Y118" s="41"/>
      <c r="Z118" s="41"/>
      <c r="AA118" s="41"/>
      <c r="AB118" s="41"/>
      <c r="AC118" s="41"/>
      <c r="AD118" s="41"/>
      <c r="AE118" s="41"/>
      <c r="AR118" s="218" t="s">
        <v>171</v>
      </c>
      <c r="AT118" s="218" t="s">
        <v>166</v>
      </c>
      <c r="AU118" s="218" t="s">
        <v>84</v>
      </c>
      <c r="AY118" s="19" t="s">
        <v>164</v>
      </c>
      <c r="BE118" s="219">
        <f>IF(N118="základní",J118,0)</f>
        <v>0</v>
      </c>
      <c r="BF118" s="219">
        <f>IF(N118="snížená",J118,0)</f>
        <v>0</v>
      </c>
      <c r="BG118" s="219">
        <f>IF(N118="zákl. přenesená",J118,0)</f>
        <v>0</v>
      </c>
      <c r="BH118" s="219">
        <f>IF(N118="sníž. přenesená",J118,0)</f>
        <v>0</v>
      </c>
      <c r="BI118" s="219">
        <f>IF(N118="nulová",J118,0)</f>
        <v>0</v>
      </c>
      <c r="BJ118" s="19" t="s">
        <v>84</v>
      </c>
      <c r="BK118" s="219">
        <f>ROUND(I118*H118,2)</f>
        <v>0</v>
      </c>
      <c r="BL118" s="19" t="s">
        <v>171</v>
      </c>
      <c r="BM118" s="218" t="s">
        <v>453</v>
      </c>
    </row>
    <row r="119" s="2" customFormat="1" ht="26.4" customHeight="1">
      <c r="A119" s="41"/>
      <c r="B119" s="42"/>
      <c r="C119" s="207" t="s">
        <v>321</v>
      </c>
      <c r="D119" s="207" t="s">
        <v>166</v>
      </c>
      <c r="E119" s="208" t="s">
        <v>1654</v>
      </c>
      <c r="F119" s="209" t="s">
        <v>1894</v>
      </c>
      <c r="G119" s="210" t="s">
        <v>345</v>
      </c>
      <c r="H119" s="211">
        <v>135</v>
      </c>
      <c r="I119" s="212"/>
      <c r="J119" s="213">
        <f>ROUND(I119*H119,2)</f>
        <v>0</v>
      </c>
      <c r="K119" s="209" t="s">
        <v>32</v>
      </c>
      <c r="L119" s="47"/>
      <c r="M119" s="214" t="s">
        <v>32</v>
      </c>
      <c r="N119" s="215" t="s">
        <v>47</v>
      </c>
      <c r="O119" s="87"/>
      <c r="P119" s="216">
        <f>O119*H119</f>
        <v>0</v>
      </c>
      <c r="Q119" s="216">
        <v>0</v>
      </c>
      <c r="R119" s="216">
        <f>Q119*H119</f>
        <v>0</v>
      </c>
      <c r="S119" s="216">
        <v>0</v>
      </c>
      <c r="T119" s="217">
        <f>S119*H119</f>
        <v>0</v>
      </c>
      <c r="U119" s="41"/>
      <c r="V119" s="41"/>
      <c r="W119" s="41"/>
      <c r="X119" s="41"/>
      <c r="Y119" s="41"/>
      <c r="Z119" s="41"/>
      <c r="AA119" s="41"/>
      <c r="AB119" s="41"/>
      <c r="AC119" s="41"/>
      <c r="AD119" s="41"/>
      <c r="AE119" s="41"/>
      <c r="AR119" s="218" t="s">
        <v>171</v>
      </c>
      <c r="AT119" s="218" t="s">
        <v>166</v>
      </c>
      <c r="AU119" s="218" t="s">
        <v>84</v>
      </c>
      <c r="AY119" s="19" t="s">
        <v>164</v>
      </c>
      <c r="BE119" s="219">
        <f>IF(N119="základní",J119,0)</f>
        <v>0</v>
      </c>
      <c r="BF119" s="219">
        <f>IF(N119="snížená",J119,0)</f>
        <v>0</v>
      </c>
      <c r="BG119" s="219">
        <f>IF(N119="zákl. přenesená",J119,0)</f>
        <v>0</v>
      </c>
      <c r="BH119" s="219">
        <f>IF(N119="sníž. přenesená",J119,0)</f>
        <v>0</v>
      </c>
      <c r="BI119" s="219">
        <f>IF(N119="nulová",J119,0)</f>
        <v>0</v>
      </c>
      <c r="BJ119" s="19" t="s">
        <v>84</v>
      </c>
      <c r="BK119" s="219">
        <f>ROUND(I119*H119,2)</f>
        <v>0</v>
      </c>
      <c r="BL119" s="19" t="s">
        <v>171</v>
      </c>
      <c r="BM119" s="218" t="s">
        <v>462</v>
      </c>
    </row>
    <row r="120" s="2" customFormat="1" ht="40.8" customHeight="1">
      <c r="A120" s="41"/>
      <c r="B120" s="42"/>
      <c r="C120" s="207" t="s">
        <v>326</v>
      </c>
      <c r="D120" s="207" t="s">
        <v>166</v>
      </c>
      <c r="E120" s="208" t="s">
        <v>1656</v>
      </c>
      <c r="F120" s="209" t="s">
        <v>1895</v>
      </c>
      <c r="G120" s="210" t="s">
        <v>345</v>
      </c>
      <c r="H120" s="211">
        <v>120</v>
      </c>
      <c r="I120" s="212"/>
      <c r="J120" s="213">
        <f>ROUND(I120*H120,2)</f>
        <v>0</v>
      </c>
      <c r="K120" s="209" t="s">
        <v>32</v>
      </c>
      <c r="L120" s="47"/>
      <c r="M120" s="214" t="s">
        <v>32</v>
      </c>
      <c r="N120" s="215" t="s">
        <v>47</v>
      </c>
      <c r="O120" s="87"/>
      <c r="P120" s="216">
        <f>O120*H120</f>
        <v>0</v>
      </c>
      <c r="Q120" s="216">
        <v>0</v>
      </c>
      <c r="R120" s="216">
        <f>Q120*H120</f>
        <v>0</v>
      </c>
      <c r="S120" s="216">
        <v>0</v>
      </c>
      <c r="T120" s="217">
        <f>S120*H120</f>
        <v>0</v>
      </c>
      <c r="U120" s="41"/>
      <c r="V120" s="41"/>
      <c r="W120" s="41"/>
      <c r="X120" s="41"/>
      <c r="Y120" s="41"/>
      <c r="Z120" s="41"/>
      <c r="AA120" s="41"/>
      <c r="AB120" s="41"/>
      <c r="AC120" s="41"/>
      <c r="AD120" s="41"/>
      <c r="AE120" s="41"/>
      <c r="AR120" s="218" t="s">
        <v>171</v>
      </c>
      <c r="AT120" s="218" t="s">
        <v>166</v>
      </c>
      <c r="AU120" s="218" t="s">
        <v>84</v>
      </c>
      <c r="AY120" s="19" t="s">
        <v>164</v>
      </c>
      <c r="BE120" s="219">
        <f>IF(N120="základní",J120,0)</f>
        <v>0</v>
      </c>
      <c r="BF120" s="219">
        <f>IF(N120="snížená",J120,0)</f>
        <v>0</v>
      </c>
      <c r="BG120" s="219">
        <f>IF(N120="zákl. přenesená",J120,0)</f>
        <v>0</v>
      </c>
      <c r="BH120" s="219">
        <f>IF(N120="sníž. přenesená",J120,0)</f>
        <v>0</v>
      </c>
      <c r="BI120" s="219">
        <f>IF(N120="nulová",J120,0)</f>
        <v>0</v>
      </c>
      <c r="BJ120" s="19" t="s">
        <v>84</v>
      </c>
      <c r="BK120" s="219">
        <f>ROUND(I120*H120,2)</f>
        <v>0</v>
      </c>
      <c r="BL120" s="19" t="s">
        <v>171</v>
      </c>
      <c r="BM120" s="218" t="s">
        <v>477</v>
      </c>
    </row>
    <row r="121" s="2" customFormat="1" ht="26.4" customHeight="1">
      <c r="A121" s="41"/>
      <c r="B121" s="42"/>
      <c r="C121" s="207" t="s">
        <v>332</v>
      </c>
      <c r="D121" s="207" t="s">
        <v>166</v>
      </c>
      <c r="E121" s="208" t="s">
        <v>1658</v>
      </c>
      <c r="F121" s="209" t="s">
        <v>1896</v>
      </c>
      <c r="G121" s="210" t="s">
        <v>1597</v>
      </c>
      <c r="H121" s="211">
        <v>155</v>
      </c>
      <c r="I121" s="212"/>
      <c r="J121" s="213">
        <f>ROUND(I121*H121,2)</f>
        <v>0</v>
      </c>
      <c r="K121" s="209" t="s">
        <v>32</v>
      </c>
      <c r="L121" s="47"/>
      <c r="M121" s="214" t="s">
        <v>32</v>
      </c>
      <c r="N121" s="215" t="s">
        <v>47</v>
      </c>
      <c r="O121" s="87"/>
      <c r="P121" s="216">
        <f>O121*H121</f>
        <v>0</v>
      </c>
      <c r="Q121" s="216">
        <v>0</v>
      </c>
      <c r="R121" s="216">
        <f>Q121*H121</f>
        <v>0</v>
      </c>
      <c r="S121" s="216">
        <v>0</v>
      </c>
      <c r="T121" s="217">
        <f>S121*H121</f>
        <v>0</v>
      </c>
      <c r="U121" s="41"/>
      <c r="V121" s="41"/>
      <c r="W121" s="41"/>
      <c r="X121" s="41"/>
      <c r="Y121" s="41"/>
      <c r="Z121" s="41"/>
      <c r="AA121" s="41"/>
      <c r="AB121" s="41"/>
      <c r="AC121" s="41"/>
      <c r="AD121" s="41"/>
      <c r="AE121" s="41"/>
      <c r="AR121" s="218" t="s">
        <v>171</v>
      </c>
      <c r="AT121" s="218" t="s">
        <v>166</v>
      </c>
      <c r="AU121" s="218" t="s">
        <v>84</v>
      </c>
      <c r="AY121" s="19" t="s">
        <v>164</v>
      </c>
      <c r="BE121" s="219">
        <f>IF(N121="základní",J121,0)</f>
        <v>0</v>
      </c>
      <c r="BF121" s="219">
        <f>IF(N121="snížená",J121,0)</f>
        <v>0</v>
      </c>
      <c r="BG121" s="219">
        <f>IF(N121="zákl. přenesená",J121,0)</f>
        <v>0</v>
      </c>
      <c r="BH121" s="219">
        <f>IF(N121="sníž. přenesená",J121,0)</f>
        <v>0</v>
      </c>
      <c r="BI121" s="219">
        <f>IF(N121="nulová",J121,0)</f>
        <v>0</v>
      </c>
      <c r="BJ121" s="19" t="s">
        <v>84</v>
      </c>
      <c r="BK121" s="219">
        <f>ROUND(I121*H121,2)</f>
        <v>0</v>
      </c>
      <c r="BL121" s="19" t="s">
        <v>171</v>
      </c>
      <c r="BM121" s="218" t="s">
        <v>488</v>
      </c>
    </row>
    <row r="122" s="2" customFormat="1" ht="24" customHeight="1">
      <c r="A122" s="41"/>
      <c r="B122" s="42"/>
      <c r="C122" s="207" t="s">
        <v>338</v>
      </c>
      <c r="D122" s="207" t="s">
        <v>166</v>
      </c>
      <c r="E122" s="208" t="s">
        <v>1660</v>
      </c>
      <c r="F122" s="209" t="s">
        <v>1897</v>
      </c>
      <c r="G122" s="210" t="s">
        <v>1597</v>
      </c>
      <c r="H122" s="211">
        <v>1</v>
      </c>
      <c r="I122" s="212"/>
      <c r="J122" s="213">
        <f>ROUND(I122*H122,2)</f>
        <v>0</v>
      </c>
      <c r="K122" s="209" t="s">
        <v>32</v>
      </c>
      <c r="L122" s="47"/>
      <c r="M122" s="214" t="s">
        <v>32</v>
      </c>
      <c r="N122" s="215" t="s">
        <v>47</v>
      </c>
      <c r="O122" s="87"/>
      <c r="P122" s="216">
        <f>O122*H122</f>
        <v>0</v>
      </c>
      <c r="Q122" s="216">
        <v>0</v>
      </c>
      <c r="R122" s="216">
        <f>Q122*H122</f>
        <v>0</v>
      </c>
      <c r="S122" s="216">
        <v>0</v>
      </c>
      <c r="T122" s="217">
        <f>S122*H122</f>
        <v>0</v>
      </c>
      <c r="U122" s="41"/>
      <c r="V122" s="41"/>
      <c r="W122" s="41"/>
      <c r="X122" s="41"/>
      <c r="Y122" s="41"/>
      <c r="Z122" s="41"/>
      <c r="AA122" s="41"/>
      <c r="AB122" s="41"/>
      <c r="AC122" s="41"/>
      <c r="AD122" s="41"/>
      <c r="AE122" s="41"/>
      <c r="AR122" s="218" t="s">
        <v>171</v>
      </c>
      <c r="AT122" s="218" t="s">
        <v>166</v>
      </c>
      <c r="AU122" s="218" t="s">
        <v>84</v>
      </c>
      <c r="AY122" s="19" t="s">
        <v>164</v>
      </c>
      <c r="BE122" s="219">
        <f>IF(N122="základní",J122,0)</f>
        <v>0</v>
      </c>
      <c r="BF122" s="219">
        <f>IF(N122="snížená",J122,0)</f>
        <v>0</v>
      </c>
      <c r="BG122" s="219">
        <f>IF(N122="zákl. přenesená",J122,0)</f>
        <v>0</v>
      </c>
      <c r="BH122" s="219">
        <f>IF(N122="sníž. přenesená",J122,0)</f>
        <v>0</v>
      </c>
      <c r="BI122" s="219">
        <f>IF(N122="nulová",J122,0)</f>
        <v>0</v>
      </c>
      <c r="BJ122" s="19" t="s">
        <v>84</v>
      </c>
      <c r="BK122" s="219">
        <f>ROUND(I122*H122,2)</f>
        <v>0</v>
      </c>
      <c r="BL122" s="19" t="s">
        <v>171</v>
      </c>
      <c r="BM122" s="218" t="s">
        <v>498</v>
      </c>
    </row>
    <row r="123" s="2" customFormat="1" ht="16.5" customHeight="1">
      <c r="A123" s="41"/>
      <c r="B123" s="42"/>
      <c r="C123" s="207" t="s">
        <v>342</v>
      </c>
      <c r="D123" s="207" t="s">
        <v>166</v>
      </c>
      <c r="E123" s="208" t="s">
        <v>1662</v>
      </c>
      <c r="F123" s="209" t="s">
        <v>1898</v>
      </c>
      <c r="G123" s="210" t="s">
        <v>1597</v>
      </c>
      <c r="H123" s="211">
        <v>10</v>
      </c>
      <c r="I123" s="212"/>
      <c r="J123" s="213">
        <f>ROUND(I123*H123,2)</f>
        <v>0</v>
      </c>
      <c r="K123" s="209" t="s">
        <v>32</v>
      </c>
      <c r="L123" s="47"/>
      <c r="M123" s="214" t="s">
        <v>32</v>
      </c>
      <c r="N123" s="215" t="s">
        <v>47</v>
      </c>
      <c r="O123" s="87"/>
      <c r="P123" s="216">
        <f>O123*H123</f>
        <v>0</v>
      </c>
      <c r="Q123" s="216">
        <v>0</v>
      </c>
      <c r="R123" s="216">
        <f>Q123*H123</f>
        <v>0</v>
      </c>
      <c r="S123" s="216">
        <v>0</v>
      </c>
      <c r="T123" s="217">
        <f>S123*H123</f>
        <v>0</v>
      </c>
      <c r="U123" s="41"/>
      <c r="V123" s="41"/>
      <c r="W123" s="41"/>
      <c r="X123" s="41"/>
      <c r="Y123" s="41"/>
      <c r="Z123" s="41"/>
      <c r="AA123" s="41"/>
      <c r="AB123" s="41"/>
      <c r="AC123" s="41"/>
      <c r="AD123" s="41"/>
      <c r="AE123" s="41"/>
      <c r="AR123" s="218" t="s">
        <v>171</v>
      </c>
      <c r="AT123" s="218" t="s">
        <v>166</v>
      </c>
      <c r="AU123" s="218" t="s">
        <v>84</v>
      </c>
      <c r="AY123" s="19" t="s">
        <v>164</v>
      </c>
      <c r="BE123" s="219">
        <f>IF(N123="základní",J123,0)</f>
        <v>0</v>
      </c>
      <c r="BF123" s="219">
        <f>IF(N123="snížená",J123,0)</f>
        <v>0</v>
      </c>
      <c r="BG123" s="219">
        <f>IF(N123="zákl. přenesená",J123,0)</f>
        <v>0</v>
      </c>
      <c r="BH123" s="219">
        <f>IF(N123="sníž. přenesená",J123,0)</f>
        <v>0</v>
      </c>
      <c r="BI123" s="219">
        <f>IF(N123="nulová",J123,0)</f>
        <v>0</v>
      </c>
      <c r="BJ123" s="19" t="s">
        <v>84</v>
      </c>
      <c r="BK123" s="219">
        <f>ROUND(I123*H123,2)</f>
        <v>0</v>
      </c>
      <c r="BL123" s="19" t="s">
        <v>171</v>
      </c>
      <c r="BM123" s="218" t="s">
        <v>513</v>
      </c>
    </row>
    <row r="124" s="2" customFormat="1" ht="26.4" customHeight="1">
      <c r="A124" s="41"/>
      <c r="B124" s="42"/>
      <c r="C124" s="207" t="s">
        <v>350</v>
      </c>
      <c r="D124" s="207" t="s">
        <v>166</v>
      </c>
      <c r="E124" s="208" t="s">
        <v>1664</v>
      </c>
      <c r="F124" s="209" t="s">
        <v>1899</v>
      </c>
      <c r="G124" s="210" t="s">
        <v>1597</v>
      </c>
      <c r="H124" s="211">
        <v>1</v>
      </c>
      <c r="I124" s="212"/>
      <c r="J124" s="213">
        <f>ROUND(I124*H124,2)</f>
        <v>0</v>
      </c>
      <c r="K124" s="209" t="s">
        <v>32</v>
      </c>
      <c r="L124" s="47"/>
      <c r="M124" s="214" t="s">
        <v>32</v>
      </c>
      <c r="N124" s="215" t="s">
        <v>47</v>
      </c>
      <c r="O124" s="87"/>
      <c r="P124" s="216">
        <f>O124*H124</f>
        <v>0</v>
      </c>
      <c r="Q124" s="216">
        <v>0</v>
      </c>
      <c r="R124" s="216">
        <f>Q124*H124</f>
        <v>0</v>
      </c>
      <c r="S124" s="216">
        <v>0</v>
      </c>
      <c r="T124" s="217">
        <f>S124*H124</f>
        <v>0</v>
      </c>
      <c r="U124" s="41"/>
      <c r="V124" s="41"/>
      <c r="W124" s="41"/>
      <c r="X124" s="41"/>
      <c r="Y124" s="41"/>
      <c r="Z124" s="41"/>
      <c r="AA124" s="41"/>
      <c r="AB124" s="41"/>
      <c r="AC124" s="41"/>
      <c r="AD124" s="41"/>
      <c r="AE124" s="41"/>
      <c r="AR124" s="218" t="s">
        <v>171</v>
      </c>
      <c r="AT124" s="218" t="s">
        <v>166</v>
      </c>
      <c r="AU124" s="218" t="s">
        <v>84</v>
      </c>
      <c r="AY124" s="19" t="s">
        <v>164</v>
      </c>
      <c r="BE124" s="219">
        <f>IF(N124="základní",J124,0)</f>
        <v>0</v>
      </c>
      <c r="BF124" s="219">
        <f>IF(N124="snížená",J124,0)</f>
        <v>0</v>
      </c>
      <c r="BG124" s="219">
        <f>IF(N124="zákl. přenesená",J124,0)</f>
        <v>0</v>
      </c>
      <c r="BH124" s="219">
        <f>IF(N124="sníž. přenesená",J124,0)</f>
        <v>0</v>
      </c>
      <c r="BI124" s="219">
        <f>IF(N124="nulová",J124,0)</f>
        <v>0</v>
      </c>
      <c r="BJ124" s="19" t="s">
        <v>84</v>
      </c>
      <c r="BK124" s="219">
        <f>ROUND(I124*H124,2)</f>
        <v>0</v>
      </c>
      <c r="BL124" s="19" t="s">
        <v>171</v>
      </c>
      <c r="BM124" s="218" t="s">
        <v>523</v>
      </c>
    </row>
    <row r="125" s="2" customFormat="1">
      <c r="A125" s="41"/>
      <c r="B125" s="42"/>
      <c r="C125" s="43"/>
      <c r="D125" s="227" t="s">
        <v>592</v>
      </c>
      <c r="E125" s="43"/>
      <c r="F125" s="268" t="s">
        <v>1900</v>
      </c>
      <c r="G125" s="43"/>
      <c r="H125" s="43"/>
      <c r="I125" s="222"/>
      <c r="J125" s="43"/>
      <c r="K125" s="43"/>
      <c r="L125" s="47"/>
      <c r="M125" s="223"/>
      <c r="N125" s="224"/>
      <c r="O125" s="87"/>
      <c r="P125" s="87"/>
      <c r="Q125" s="87"/>
      <c r="R125" s="87"/>
      <c r="S125" s="87"/>
      <c r="T125" s="88"/>
      <c r="U125" s="41"/>
      <c r="V125" s="41"/>
      <c r="W125" s="41"/>
      <c r="X125" s="41"/>
      <c r="Y125" s="41"/>
      <c r="Z125" s="41"/>
      <c r="AA125" s="41"/>
      <c r="AB125" s="41"/>
      <c r="AC125" s="41"/>
      <c r="AD125" s="41"/>
      <c r="AE125" s="41"/>
      <c r="AT125" s="19" t="s">
        <v>592</v>
      </c>
      <c r="AU125" s="19" t="s">
        <v>84</v>
      </c>
    </row>
    <row r="126" s="2" customFormat="1" ht="24" customHeight="1">
      <c r="A126" s="41"/>
      <c r="B126" s="42"/>
      <c r="C126" s="207" t="s">
        <v>354</v>
      </c>
      <c r="D126" s="207" t="s">
        <v>166</v>
      </c>
      <c r="E126" s="208" t="s">
        <v>1667</v>
      </c>
      <c r="F126" s="209" t="s">
        <v>1901</v>
      </c>
      <c r="G126" s="210" t="s">
        <v>1597</v>
      </c>
      <c r="H126" s="211">
        <v>1</v>
      </c>
      <c r="I126" s="212"/>
      <c r="J126" s="213">
        <f>ROUND(I126*H126,2)</f>
        <v>0</v>
      </c>
      <c r="K126" s="209" t="s">
        <v>32</v>
      </c>
      <c r="L126" s="47"/>
      <c r="M126" s="214" t="s">
        <v>32</v>
      </c>
      <c r="N126" s="215" t="s">
        <v>47</v>
      </c>
      <c r="O126" s="87"/>
      <c r="P126" s="216">
        <f>O126*H126</f>
        <v>0</v>
      </c>
      <c r="Q126" s="216">
        <v>0</v>
      </c>
      <c r="R126" s="216">
        <f>Q126*H126</f>
        <v>0</v>
      </c>
      <c r="S126" s="216">
        <v>0</v>
      </c>
      <c r="T126" s="217">
        <f>S126*H126</f>
        <v>0</v>
      </c>
      <c r="U126" s="41"/>
      <c r="V126" s="41"/>
      <c r="W126" s="41"/>
      <c r="X126" s="41"/>
      <c r="Y126" s="41"/>
      <c r="Z126" s="41"/>
      <c r="AA126" s="41"/>
      <c r="AB126" s="41"/>
      <c r="AC126" s="41"/>
      <c r="AD126" s="41"/>
      <c r="AE126" s="41"/>
      <c r="AR126" s="218" t="s">
        <v>171</v>
      </c>
      <c r="AT126" s="218" t="s">
        <v>166</v>
      </c>
      <c r="AU126" s="218" t="s">
        <v>84</v>
      </c>
      <c r="AY126" s="19" t="s">
        <v>164</v>
      </c>
      <c r="BE126" s="219">
        <f>IF(N126="základní",J126,0)</f>
        <v>0</v>
      </c>
      <c r="BF126" s="219">
        <f>IF(N126="snížená",J126,0)</f>
        <v>0</v>
      </c>
      <c r="BG126" s="219">
        <f>IF(N126="zákl. přenesená",J126,0)</f>
        <v>0</v>
      </c>
      <c r="BH126" s="219">
        <f>IF(N126="sníž. přenesená",J126,0)</f>
        <v>0</v>
      </c>
      <c r="BI126" s="219">
        <f>IF(N126="nulová",J126,0)</f>
        <v>0</v>
      </c>
      <c r="BJ126" s="19" t="s">
        <v>84</v>
      </c>
      <c r="BK126" s="219">
        <f>ROUND(I126*H126,2)</f>
        <v>0</v>
      </c>
      <c r="BL126" s="19" t="s">
        <v>171</v>
      </c>
      <c r="BM126" s="218" t="s">
        <v>546</v>
      </c>
    </row>
    <row r="127" s="2" customFormat="1" ht="36" customHeight="1">
      <c r="A127" s="41"/>
      <c r="B127" s="42"/>
      <c r="C127" s="207" t="s">
        <v>358</v>
      </c>
      <c r="D127" s="207" t="s">
        <v>166</v>
      </c>
      <c r="E127" s="208" t="s">
        <v>1669</v>
      </c>
      <c r="F127" s="209" t="s">
        <v>1686</v>
      </c>
      <c r="G127" s="210" t="s">
        <v>1597</v>
      </c>
      <c r="H127" s="211">
        <v>1</v>
      </c>
      <c r="I127" s="212"/>
      <c r="J127" s="213">
        <f>ROUND(I127*H127,2)</f>
        <v>0</v>
      </c>
      <c r="K127" s="209" t="s">
        <v>32</v>
      </c>
      <c r="L127" s="47"/>
      <c r="M127" s="214" t="s">
        <v>32</v>
      </c>
      <c r="N127" s="215" t="s">
        <v>47</v>
      </c>
      <c r="O127" s="87"/>
      <c r="P127" s="216">
        <f>O127*H127</f>
        <v>0</v>
      </c>
      <c r="Q127" s="216">
        <v>0</v>
      </c>
      <c r="R127" s="216">
        <f>Q127*H127</f>
        <v>0</v>
      </c>
      <c r="S127" s="216">
        <v>0</v>
      </c>
      <c r="T127" s="217">
        <f>S127*H127</f>
        <v>0</v>
      </c>
      <c r="U127" s="41"/>
      <c r="V127" s="41"/>
      <c r="W127" s="41"/>
      <c r="X127" s="41"/>
      <c r="Y127" s="41"/>
      <c r="Z127" s="41"/>
      <c r="AA127" s="41"/>
      <c r="AB127" s="41"/>
      <c r="AC127" s="41"/>
      <c r="AD127" s="41"/>
      <c r="AE127" s="41"/>
      <c r="AR127" s="218" t="s">
        <v>171</v>
      </c>
      <c r="AT127" s="218" t="s">
        <v>166</v>
      </c>
      <c r="AU127" s="218" t="s">
        <v>84</v>
      </c>
      <c r="AY127" s="19" t="s">
        <v>164</v>
      </c>
      <c r="BE127" s="219">
        <f>IF(N127="základní",J127,0)</f>
        <v>0</v>
      </c>
      <c r="BF127" s="219">
        <f>IF(N127="snížená",J127,0)</f>
        <v>0</v>
      </c>
      <c r="BG127" s="219">
        <f>IF(N127="zákl. přenesená",J127,0)</f>
        <v>0</v>
      </c>
      <c r="BH127" s="219">
        <f>IF(N127="sníž. přenesená",J127,0)</f>
        <v>0</v>
      </c>
      <c r="BI127" s="219">
        <f>IF(N127="nulová",J127,0)</f>
        <v>0</v>
      </c>
      <c r="BJ127" s="19" t="s">
        <v>84</v>
      </c>
      <c r="BK127" s="219">
        <f>ROUND(I127*H127,2)</f>
        <v>0</v>
      </c>
      <c r="BL127" s="19" t="s">
        <v>171</v>
      </c>
      <c r="BM127" s="218" t="s">
        <v>556</v>
      </c>
    </row>
    <row r="128" s="2" customFormat="1" ht="16.5" customHeight="1">
      <c r="A128" s="41"/>
      <c r="B128" s="42"/>
      <c r="C128" s="207" t="s">
        <v>365</v>
      </c>
      <c r="D128" s="207" t="s">
        <v>166</v>
      </c>
      <c r="E128" s="208" t="s">
        <v>1672</v>
      </c>
      <c r="F128" s="209" t="s">
        <v>1688</v>
      </c>
      <c r="G128" s="210" t="s">
        <v>1597</v>
      </c>
      <c r="H128" s="211">
        <v>1</v>
      </c>
      <c r="I128" s="212"/>
      <c r="J128" s="213">
        <f>ROUND(I128*H128,2)</f>
        <v>0</v>
      </c>
      <c r="K128" s="209" t="s">
        <v>32</v>
      </c>
      <c r="L128" s="47"/>
      <c r="M128" s="214" t="s">
        <v>32</v>
      </c>
      <c r="N128" s="215" t="s">
        <v>47</v>
      </c>
      <c r="O128" s="87"/>
      <c r="P128" s="216">
        <f>O128*H128</f>
        <v>0</v>
      </c>
      <c r="Q128" s="216">
        <v>0</v>
      </c>
      <c r="R128" s="216">
        <f>Q128*H128</f>
        <v>0</v>
      </c>
      <c r="S128" s="216">
        <v>0</v>
      </c>
      <c r="T128" s="217">
        <f>S128*H128</f>
        <v>0</v>
      </c>
      <c r="U128" s="41"/>
      <c r="V128" s="41"/>
      <c r="W128" s="41"/>
      <c r="X128" s="41"/>
      <c r="Y128" s="41"/>
      <c r="Z128" s="41"/>
      <c r="AA128" s="41"/>
      <c r="AB128" s="41"/>
      <c r="AC128" s="41"/>
      <c r="AD128" s="41"/>
      <c r="AE128" s="41"/>
      <c r="AR128" s="218" t="s">
        <v>171</v>
      </c>
      <c r="AT128" s="218" t="s">
        <v>166</v>
      </c>
      <c r="AU128" s="218" t="s">
        <v>84</v>
      </c>
      <c r="AY128" s="19" t="s">
        <v>164</v>
      </c>
      <c r="BE128" s="219">
        <f>IF(N128="základní",J128,0)</f>
        <v>0</v>
      </c>
      <c r="BF128" s="219">
        <f>IF(N128="snížená",J128,0)</f>
        <v>0</v>
      </c>
      <c r="BG128" s="219">
        <f>IF(N128="zákl. přenesená",J128,0)</f>
        <v>0</v>
      </c>
      <c r="BH128" s="219">
        <f>IF(N128="sníž. přenesená",J128,0)</f>
        <v>0</v>
      </c>
      <c r="BI128" s="219">
        <f>IF(N128="nulová",J128,0)</f>
        <v>0</v>
      </c>
      <c r="BJ128" s="19" t="s">
        <v>84</v>
      </c>
      <c r="BK128" s="219">
        <f>ROUND(I128*H128,2)</f>
        <v>0</v>
      </c>
      <c r="BL128" s="19" t="s">
        <v>171</v>
      </c>
      <c r="BM128" s="218" t="s">
        <v>565</v>
      </c>
    </row>
    <row r="129" s="2" customFormat="1">
      <c r="A129" s="41"/>
      <c r="B129" s="42"/>
      <c r="C129" s="43"/>
      <c r="D129" s="227" t="s">
        <v>592</v>
      </c>
      <c r="E129" s="43"/>
      <c r="F129" s="268" t="s">
        <v>1601</v>
      </c>
      <c r="G129" s="43"/>
      <c r="H129" s="43"/>
      <c r="I129" s="222"/>
      <c r="J129" s="43"/>
      <c r="K129" s="43"/>
      <c r="L129" s="47"/>
      <c r="M129" s="223"/>
      <c r="N129" s="224"/>
      <c r="O129" s="87"/>
      <c r="P129" s="87"/>
      <c r="Q129" s="87"/>
      <c r="R129" s="87"/>
      <c r="S129" s="87"/>
      <c r="T129" s="88"/>
      <c r="U129" s="41"/>
      <c r="V129" s="41"/>
      <c r="W129" s="41"/>
      <c r="X129" s="41"/>
      <c r="Y129" s="41"/>
      <c r="Z129" s="41"/>
      <c r="AA129" s="41"/>
      <c r="AB129" s="41"/>
      <c r="AC129" s="41"/>
      <c r="AD129" s="41"/>
      <c r="AE129" s="41"/>
      <c r="AT129" s="19" t="s">
        <v>592</v>
      </c>
      <c r="AU129" s="19" t="s">
        <v>84</v>
      </c>
    </row>
    <row r="130" s="2" customFormat="1" ht="16.5" customHeight="1">
      <c r="A130" s="41"/>
      <c r="B130" s="42"/>
      <c r="C130" s="207" t="s">
        <v>370</v>
      </c>
      <c r="D130" s="207" t="s">
        <v>166</v>
      </c>
      <c r="E130" s="208" t="s">
        <v>1675</v>
      </c>
      <c r="F130" s="209" t="s">
        <v>1902</v>
      </c>
      <c r="G130" s="210" t="s">
        <v>1597</v>
      </c>
      <c r="H130" s="211">
        <v>2</v>
      </c>
      <c r="I130" s="212"/>
      <c r="J130" s="213">
        <f>ROUND(I130*H130,2)</f>
        <v>0</v>
      </c>
      <c r="K130" s="209" t="s">
        <v>32</v>
      </c>
      <c r="L130" s="47"/>
      <c r="M130" s="214" t="s">
        <v>32</v>
      </c>
      <c r="N130" s="215" t="s">
        <v>47</v>
      </c>
      <c r="O130" s="87"/>
      <c r="P130" s="216">
        <f>O130*H130</f>
        <v>0</v>
      </c>
      <c r="Q130" s="216">
        <v>0</v>
      </c>
      <c r="R130" s="216">
        <f>Q130*H130</f>
        <v>0</v>
      </c>
      <c r="S130" s="216">
        <v>0</v>
      </c>
      <c r="T130" s="217">
        <f>S130*H130</f>
        <v>0</v>
      </c>
      <c r="U130" s="41"/>
      <c r="V130" s="41"/>
      <c r="W130" s="41"/>
      <c r="X130" s="41"/>
      <c r="Y130" s="41"/>
      <c r="Z130" s="41"/>
      <c r="AA130" s="41"/>
      <c r="AB130" s="41"/>
      <c r="AC130" s="41"/>
      <c r="AD130" s="41"/>
      <c r="AE130" s="41"/>
      <c r="AR130" s="218" t="s">
        <v>171</v>
      </c>
      <c r="AT130" s="218" t="s">
        <v>166</v>
      </c>
      <c r="AU130" s="218" t="s">
        <v>84</v>
      </c>
      <c r="AY130" s="19" t="s">
        <v>164</v>
      </c>
      <c r="BE130" s="219">
        <f>IF(N130="základní",J130,0)</f>
        <v>0</v>
      </c>
      <c r="BF130" s="219">
        <f>IF(N130="snížená",J130,0)</f>
        <v>0</v>
      </c>
      <c r="BG130" s="219">
        <f>IF(N130="zákl. přenesená",J130,0)</f>
        <v>0</v>
      </c>
      <c r="BH130" s="219">
        <f>IF(N130="sníž. přenesená",J130,0)</f>
        <v>0</v>
      </c>
      <c r="BI130" s="219">
        <f>IF(N130="nulová",J130,0)</f>
        <v>0</v>
      </c>
      <c r="BJ130" s="19" t="s">
        <v>84</v>
      </c>
      <c r="BK130" s="219">
        <f>ROUND(I130*H130,2)</f>
        <v>0</v>
      </c>
      <c r="BL130" s="19" t="s">
        <v>171</v>
      </c>
      <c r="BM130" s="218" t="s">
        <v>575</v>
      </c>
    </row>
    <row r="131" s="2" customFormat="1">
      <c r="A131" s="41"/>
      <c r="B131" s="42"/>
      <c r="C131" s="43"/>
      <c r="D131" s="227" t="s">
        <v>592</v>
      </c>
      <c r="E131" s="43"/>
      <c r="F131" s="268" t="s">
        <v>1601</v>
      </c>
      <c r="G131" s="43"/>
      <c r="H131" s="43"/>
      <c r="I131" s="222"/>
      <c r="J131" s="43"/>
      <c r="K131" s="43"/>
      <c r="L131" s="47"/>
      <c r="M131" s="223"/>
      <c r="N131" s="224"/>
      <c r="O131" s="87"/>
      <c r="P131" s="87"/>
      <c r="Q131" s="87"/>
      <c r="R131" s="87"/>
      <c r="S131" s="87"/>
      <c r="T131" s="88"/>
      <c r="U131" s="41"/>
      <c r="V131" s="41"/>
      <c r="W131" s="41"/>
      <c r="X131" s="41"/>
      <c r="Y131" s="41"/>
      <c r="Z131" s="41"/>
      <c r="AA131" s="41"/>
      <c r="AB131" s="41"/>
      <c r="AC131" s="41"/>
      <c r="AD131" s="41"/>
      <c r="AE131" s="41"/>
      <c r="AT131" s="19" t="s">
        <v>592</v>
      </c>
      <c r="AU131" s="19" t="s">
        <v>84</v>
      </c>
    </row>
    <row r="132" s="2" customFormat="1" ht="26.4" customHeight="1">
      <c r="A132" s="41"/>
      <c r="B132" s="42"/>
      <c r="C132" s="207" t="s">
        <v>376</v>
      </c>
      <c r="D132" s="207" t="s">
        <v>166</v>
      </c>
      <c r="E132" s="208" t="s">
        <v>1678</v>
      </c>
      <c r="F132" s="209" t="s">
        <v>1690</v>
      </c>
      <c r="G132" s="210" t="s">
        <v>1597</v>
      </c>
      <c r="H132" s="211">
        <v>1</v>
      </c>
      <c r="I132" s="212"/>
      <c r="J132" s="213">
        <f>ROUND(I132*H132,2)</f>
        <v>0</v>
      </c>
      <c r="K132" s="209" t="s">
        <v>32</v>
      </c>
      <c r="L132" s="47"/>
      <c r="M132" s="214" t="s">
        <v>32</v>
      </c>
      <c r="N132" s="215" t="s">
        <v>47</v>
      </c>
      <c r="O132" s="87"/>
      <c r="P132" s="216">
        <f>O132*H132</f>
        <v>0</v>
      </c>
      <c r="Q132" s="216">
        <v>0</v>
      </c>
      <c r="R132" s="216">
        <f>Q132*H132</f>
        <v>0</v>
      </c>
      <c r="S132" s="216">
        <v>0</v>
      </c>
      <c r="T132" s="217">
        <f>S132*H132</f>
        <v>0</v>
      </c>
      <c r="U132" s="41"/>
      <c r="V132" s="41"/>
      <c r="W132" s="41"/>
      <c r="X132" s="41"/>
      <c r="Y132" s="41"/>
      <c r="Z132" s="41"/>
      <c r="AA132" s="41"/>
      <c r="AB132" s="41"/>
      <c r="AC132" s="41"/>
      <c r="AD132" s="41"/>
      <c r="AE132" s="41"/>
      <c r="AR132" s="218" t="s">
        <v>171</v>
      </c>
      <c r="AT132" s="218" t="s">
        <v>166</v>
      </c>
      <c r="AU132" s="218" t="s">
        <v>84</v>
      </c>
      <c r="AY132" s="19" t="s">
        <v>164</v>
      </c>
      <c r="BE132" s="219">
        <f>IF(N132="základní",J132,0)</f>
        <v>0</v>
      </c>
      <c r="BF132" s="219">
        <f>IF(N132="snížená",J132,0)</f>
        <v>0</v>
      </c>
      <c r="BG132" s="219">
        <f>IF(N132="zákl. přenesená",J132,0)</f>
        <v>0</v>
      </c>
      <c r="BH132" s="219">
        <f>IF(N132="sníž. přenesená",J132,0)</f>
        <v>0</v>
      </c>
      <c r="BI132" s="219">
        <f>IF(N132="nulová",J132,0)</f>
        <v>0</v>
      </c>
      <c r="BJ132" s="19" t="s">
        <v>84</v>
      </c>
      <c r="BK132" s="219">
        <f>ROUND(I132*H132,2)</f>
        <v>0</v>
      </c>
      <c r="BL132" s="19" t="s">
        <v>171</v>
      </c>
      <c r="BM132" s="218" t="s">
        <v>585</v>
      </c>
    </row>
    <row r="133" s="2" customFormat="1">
      <c r="A133" s="41"/>
      <c r="B133" s="42"/>
      <c r="C133" s="43"/>
      <c r="D133" s="227" t="s">
        <v>592</v>
      </c>
      <c r="E133" s="43"/>
      <c r="F133" s="268" t="s">
        <v>1601</v>
      </c>
      <c r="G133" s="43"/>
      <c r="H133" s="43"/>
      <c r="I133" s="222"/>
      <c r="J133" s="43"/>
      <c r="K133" s="43"/>
      <c r="L133" s="47"/>
      <c r="M133" s="223"/>
      <c r="N133" s="224"/>
      <c r="O133" s="87"/>
      <c r="P133" s="87"/>
      <c r="Q133" s="87"/>
      <c r="R133" s="87"/>
      <c r="S133" s="87"/>
      <c r="T133" s="88"/>
      <c r="U133" s="41"/>
      <c r="V133" s="41"/>
      <c r="W133" s="41"/>
      <c r="X133" s="41"/>
      <c r="Y133" s="41"/>
      <c r="Z133" s="41"/>
      <c r="AA133" s="41"/>
      <c r="AB133" s="41"/>
      <c r="AC133" s="41"/>
      <c r="AD133" s="41"/>
      <c r="AE133" s="41"/>
      <c r="AT133" s="19" t="s">
        <v>592</v>
      </c>
      <c r="AU133" s="19" t="s">
        <v>84</v>
      </c>
    </row>
    <row r="134" s="2" customFormat="1" ht="40.8" customHeight="1">
      <c r="A134" s="41"/>
      <c r="B134" s="42"/>
      <c r="C134" s="207" t="s">
        <v>383</v>
      </c>
      <c r="D134" s="207" t="s">
        <v>166</v>
      </c>
      <c r="E134" s="208" t="s">
        <v>1680</v>
      </c>
      <c r="F134" s="209" t="s">
        <v>1903</v>
      </c>
      <c r="G134" s="210" t="s">
        <v>1597</v>
      </c>
      <c r="H134" s="211">
        <v>1</v>
      </c>
      <c r="I134" s="212"/>
      <c r="J134" s="213">
        <f>ROUND(I134*H134,2)</f>
        <v>0</v>
      </c>
      <c r="K134" s="209" t="s">
        <v>32</v>
      </c>
      <c r="L134" s="47"/>
      <c r="M134" s="214" t="s">
        <v>32</v>
      </c>
      <c r="N134" s="215" t="s">
        <v>47</v>
      </c>
      <c r="O134" s="87"/>
      <c r="P134" s="216">
        <f>O134*H134</f>
        <v>0</v>
      </c>
      <c r="Q134" s="216">
        <v>0</v>
      </c>
      <c r="R134" s="216">
        <f>Q134*H134</f>
        <v>0</v>
      </c>
      <c r="S134" s="216">
        <v>0</v>
      </c>
      <c r="T134" s="217">
        <f>S134*H134</f>
        <v>0</v>
      </c>
      <c r="U134" s="41"/>
      <c r="V134" s="41"/>
      <c r="W134" s="41"/>
      <c r="X134" s="41"/>
      <c r="Y134" s="41"/>
      <c r="Z134" s="41"/>
      <c r="AA134" s="41"/>
      <c r="AB134" s="41"/>
      <c r="AC134" s="41"/>
      <c r="AD134" s="41"/>
      <c r="AE134" s="41"/>
      <c r="AR134" s="218" t="s">
        <v>171</v>
      </c>
      <c r="AT134" s="218" t="s">
        <v>166</v>
      </c>
      <c r="AU134" s="218" t="s">
        <v>84</v>
      </c>
      <c r="AY134" s="19" t="s">
        <v>164</v>
      </c>
      <c r="BE134" s="219">
        <f>IF(N134="základní",J134,0)</f>
        <v>0</v>
      </c>
      <c r="BF134" s="219">
        <f>IF(N134="snížená",J134,0)</f>
        <v>0</v>
      </c>
      <c r="BG134" s="219">
        <f>IF(N134="zákl. přenesená",J134,0)</f>
        <v>0</v>
      </c>
      <c r="BH134" s="219">
        <f>IF(N134="sníž. přenesená",J134,0)</f>
        <v>0</v>
      </c>
      <c r="BI134" s="219">
        <f>IF(N134="nulová",J134,0)</f>
        <v>0</v>
      </c>
      <c r="BJ134" s="19" t="s">
        <v>84</v>
      </c>
      <c r="BK134" s="219">
        <f>ROUND(I134*H134,2)</f>
        <v>0</v>
      </c>
      <c r="BL134" s="19" t="s">
        <v>171</v>
      </c>
      <c r="BM134" s="218" t="s">
        <v>602</v>
      </c>
    </row>
    <row r="135" s="2" customFormat="1">
      <c r="A135" s="41"/>
      <c r="B135" s="42"/>
      <c r="C135" s="43"/>
      <c r="D135" s="227" t="s">
        <v>592</v>
      </c>
      <c r="E135" s="43"/>
      <c r="F135" s="268" t="s">
        <v>1601</v>
      </c>
      <c r="G135" s="43"/>
      <c r="H135" s="43"/>
      <c r="I135" s="222"/>
      <c r="J135" s="43"/>
      <c r="K135" s="43"/>
      <c r="L135" s="47"/>
      <c r="M135" s="223"/>
      <c r="N135" s="224"/>
      <c r="O135" s="87"/>
      <c r="P135" s="87"/>
      <c r="Q135" s="87"/>
      <c r="R135" s="87"/>
      <c r="S135" s="87"/>
      <c r="T135" s="88"/>
      <c r="U135" s="41"/>
      <c r="V135" s="41"/>
      <c r="W135" s="41"/>
      <c r="X135" s="41"/>
      <c r="Y135" s="41"/>
      <c r="Z135" s="41"/>
      <c r="AA135" s="41"/>
      <c r="AB135" s="41"/>
      <c r="AC135" s="41"/>
      <c r="AD135" s="41"/>
      <c r="AE135" s="41"/>
      <c r="AT135" s="19" t="s">
        <v>592</v>
      </c>
      <c r="AU135" s="19" t="s">
        <v>84</v>
      </c>
    </row>
    <row r="136" s="12" customFormat="1" ht="25.92" customHeight="1">
      <c r="A136" s="12"/>
      <c r="B136" s="191"/>
      <c r="C136" s="192"/>
      <c r="D136" s="193" t="s">
        <v>75</v>
      </c>
      <c r="E136" s="194" t="s">
        <v>86</v>
      </c>
      <c r="F136" s="194" t="s">
        <v>1904</v>
      </c>
      <c r="G136" s="192"/>
      <c r="H136" s="192"/>
      <c r="I136" s="195"/>
      <c r="J136" s="196">
        <f>BK136</f>
        <v>0</v>
      </c>
      <c r="K136" s="192"/>
      <c r="L136" s="197"/>
      <c r="M136" s="198"/>
      <c r="N136" s="199"/>
      <c r="O136" s="199"/>
      <c r="P136" s="200">
        <f>SUM(P137:P158)</f>
        <v>0</v>
      </c>
      <c r="Q136" s="199"/>
      <c r="R136" s="200">
        <f>SUM(R137:R158)</f>
        <v>0</v>
      </c>
      <c r="S136" s="199"/>
      <c r="T136" s="201">
        <f>SUM(T137:T158)</f>
        <v>0</v>
      </c>
      <c r="U136" s="12"/>
      <c r="V136" s="12"/>
      <c r="W136" s="12"/>
      <c r="X136" s="12"/>
      <c r="Y136" s="12"/>
      <c r="Z136" s="12"/>
      <c r="AA136" s="12"/>
      <c r="AB136" s="12"/>
      <c r="AC136" s="12"/>
      <c r="AD136" s="12"/>
      <c r="AE136" s="12"/>
      <c r="AR136" s="202" t="s">
        <v>84</v>
      </c>
      <c r="AT136" s="203" t="s">
        <v>75</v>
      </c>
      <c r="AU136" s="203" t="s">
        <v>76</v>
      </c>
      <c r="AY136" s="202" t="s">
        <v>164</v>
      </c>
      <c r="BK136" s="204">
        <f>SUM(BK137:BK158)</f>
        <v>0</v>
      </c>
    </row>
    <row r="137" s="2" customFormat="1" ht="48" customHeight="1">
      <c r="A137" s="41"/>
      <c r="B137" s="42"/>
      <c r="C137" s="207" t="s">
        <v>391</v>
      </c>
      <c r="D137" s="207" t="s">
        <v>166</v>
      </c>
      <c r="E137" s="208" t="s">
        <v>1727</v>
      </c>
      <c r="F137" s="209" t="s">
        <v>1905</v>
      </c>
      <c r="G137" s="210" t="s">
        <v>1597</v>
      </c>
      <c r="H137" s="211">
        <v>1</v>
      </c>
      <c r="I137" s="212"/>
      <c r="J137" s="213">
        <f>ROUND(I137*H137,2)</f>
        <v>0</v>
      </c>
      <c r="K137" s="209" t="s">
        <v>32</v>
      </c>
      <c r="L137" s="47"/>
      <c r="M137" s="214" t="s">
        <v>32</v>
      </c>
      <c r="N137" s="215" t="s">
        <v>47</v>
      </c>
      <c r="O137" s="87"/>
      <c r="P137" s="216">
        <f>O137*H137</f>
        <v>0</v>
      </c>
      <c r="Q137" s="216">
        <v>0</v>
      </c>
      <c r="R137" s="216">
        <f>Q137*H137</f>
        <v>0</v>
      </c>
      <c r="S137" s="216">
        <v>0</v>
      </c>
      <c r="T137" s="217">
        <f>S137*H137</f>
        <v>0</v>
      </c>
      <c r="U137" s="41"/>
      <c r="V137" s="41"/>
      <c r="W137" s="41"/>
      <c r="X137" s="41"/>
      <c r="Y137" s="41"/>
      <c r="Z137" s="41"/>
      <c r="AA137" s="41"/>
      <c r="AB137" s="41"/>
      <c r="AC137" s="41"/>
      <c r="AD137" s="41"/>
      <c r="AE137" s="41"/>
      <c r="AR137" s="218" t="s">
        <v>171</v>
      </c>
      <c r="AT137" s="218" t="s">
        <v>166</v>
      </c>
      <c r="AU137" s="218" t="s">
        <v>84</v>
      </c>
      <c r="AY137" s="19" t="s">
        <v>164</v>
      </c>
      <c r="BE137" s="219">
        <f>IF(N137="základní",J137,0)</f>
        <v>0</v>
      </c>
      <c r="BF137" s="219">
        <f>IF(N137="snížená",J137,0)</f>
        <v>0</v>
      </c>
      <c r="BG137" s="219">
        <f>IF(N137="zákl. přenesená",J137,0)</f>
        <v>0</v>
      </c>
      <c r="BH137" s="219">
        <f>IF(N137="sníž. přenesená",J137,0)</f>
        <v>0</v>
      </c>
      <c r="BI137" s="219">
        <f>IF(N137="nulová",J137,0)</f>
        <v>0</v>
      </c>
      <c r="BJ137" s="19" t="s">
        <v>84</v>
      </c>
      <c r="BK137" s="219">
        <f>ROUND(I137*H137,2)</f>
        <v>0</v>
      </c>
      <c r="BL137" s="19" t="s">
        <v>171</v>
      </c>
      <c r="BM137" s="218" t="s">
        <v>613</v>
      </c>
    </row>
    <row r="138" s="2" customFormat="1">
      <c r="A138" s="41"/>
      <c r="B138" s="42"/>
      <c r="C138" s="43"/>
      <c r="D138" s="227" t="s">
        <v>592</v>
      </c>
      <c r="E138" s="43"/>
      <c r="F138" s="268" t="s">
        <v>1906</v>
      </c>
      <c r="G138" s="43"/>
      <c r="H138" s="43"/>
      <c r="I138" s="222"/>
      <c r="J138" s="43"/>
      <c r="K138" s="43"/>
      <c r="L138" s="47"/>
      <c r="M138" s="223"/>
      <c r="N138" s="224"/>
      <c r="O138" s="87"/>
      <c r="P138" s="87"/>
      <c r="Q138" s="87"/>
      <c r="R138" s="87"/>
      <c r="S138" s="87"/>
      <c r="T138" s="88"/>
      <c r="U138" s="41"/>
      <c r="V138" s="41"/>
      <c r="W138" s="41"/>
      <c r="X138" s="41"/>
      <c r="Y138" s="41"/>
      <c r="Z138" s="41"/>
      <c r="AA138" s="41"/>
      <c r="AB138" s="41"/>
      <c r="AC138" s="41"/>
      <c r="AD138" s="41"/>
      <c r="AE138" s="41"/>
      <c r="AT138" s="19" t="s">
        <v>592</v>
      </c>
      <c r="AU138" s="19" t="s">
        <v>84</v>
      </c>
    </row>
    <row r="139" s="2" customFormat="1" ht="26.4" customHeight="1">
      <c r="A139" s="41"/>
      <c r="B139" s="42"/>
      <c r="C139" s="207" t="s">
        <v>397</v>
      </c>
      <c r="D139" s="207" t="s">
        <v>166</v>
      </c>
      <c r="E139" s="208" t="s">
        <v>1730</v>
      </c>
      <c r="F139" s="209" t="s">
        <v>1907</v>
      </c>
      <c r="G139" s="210" t="s">
        <v>1597</v>
      </c>
      <c r="H139" s="211">
        <v>1</v>
      </c>
      <c r="I139" s="212"/>
      <c r="J139" s="213">
        <f>ROUND(I139*H139,2)</f>
        <v>0</v>
      </c>
      <c r="K139" s="209" t="s">
        <v>32</v>
      </c>
      <c r="L139" s="47"/>
      <c r="M139" s="214" t="s">
        <v>32</v>
      </c>
      <c r="N139" s="215" t="s">
        <v>47</v>
      </c>
      <c r="O139" s="87"/>
      <c r="P139" s="216">
        <f>O139*H139</f>
        <v>0</v>
      </c>
      <c r="Q139" s="216">
        <v>0</v>
      </c>
      <c r="R139" s="216">
        <f>Q139*H139</f>
        <v>0</v>
      </c>
      <c r="S139" s="216">
        <v>0</v>
      </c>
      <c r="T139" s="217">
        <f>S139*H139</f>
        <v>0</v>
      </c>
      <c r="U139" s="41"/>
      <c r="V139" s="41"/>
      <c r="W139" s="41"/>
      <c r="X139" s="41"/>
      <c r="Y139" s="41"/>
      <c r="Z139" s="41"/>
      <c r="AA139" s="41"/>
      <c r="AB139" s="41"/>
      <c r="AC139" s="41"/>
      <c r="AD139" s="41"/>
      <c r="AE139" s="41"/>
      <c r="AR139" s="218" t="s">
        <v>171</v>
      </c>
      <c r="AT139" s="218" t="s">
        <v>166</v>
      </c>
      <c r="AU139" s="218" t="s">
        <v>84</v>
      </c>
      <c r="AY139" s="19" t="s">
        <v>164</v>
      </c>
      <c r="BE139" s="219">
        <f>IF(N139="základní",J139,0)</f>
        <v>0</v>
      </c>
      <c r="BF139" s="219">
        <f>IF(N139="snížená",J139,0)</f>
        <v>0</v>
      </c>
      <c r="BG139" s="219">
        <f>IF(N139="zákl. přenesená",J139,0)</f>
        <v>0</v>
      </c>
      <c r="BH139" s="219">
        <f>IF(N139="sníž. přenesená",J139,0)</f>
        <v>0</v>
      </c>
      <c r="BI139" s="219">
        <f>IF(N139="nulová",J139,0)</f>
        <v>0</v>
      </c>
      <c r="BJ139" s="19" t="s">
        <v>84</v>
      </c>
      <c r="BK139" s="219">
        <f>ROUND(I139*H139,2)</f>
        <v>0</v>
      </c>
      <c r="BL139" s="19" t="s">
        <v>171</v>
      </c>
      <c r="BM139" s="218" t="s">
        <v>623</v>
      </c>
    </row>
    <row r="140" s="2" customFormat="1">
      <c r="A140" s="41"/>
      <c r="B140" s="42"/>
      <c r="C140" s="43"/>
      <c r="D140" s="227" t="s">
        <v>592</v>
      </c>
      <c r="E140" s="43"/>
      <c r="F140" s="268" t="s">
        <v>1908</v>
      </c>
      <c r="G140" s="43"/>
      <c r="H140" s="43"/>
      <c r="I140" s="222"/>
      <c r="J140" s="43"/>
      <c r="K140" s="43"/>
      <c r="L140" s="47"/>
      <c r="M140" s="223"/>
      <c r="N140" s="224"/>
      <c r="O140" s="87"/>
      <c r="P140" s="87"/>
      <c r="Q140" s="87"/>
      <c r="R140" s="87"/>
      <c r="S140" s="87"/>
      <c r="T140" s="88"/>
      <c r="U140" s="41"/>
      <c r="V140" s="41"/>
      <c r="W140" s="41"/>
      <c r="X140" s="41"/>
      <c r="Y140" s="41"/>
      <c r="Z140" s="41"/>
      <c r="AA140" s="41"/>
      <c r="AB140" s="41"/>
      <c r="AC140" s="41"/>
      <c r="AD140" s="41"/>
      <c r="AE140" s="41"/>
      <c r="AT140" s="19" t="s">
        <v>592</v>
      </c>
      <c r="AU140" s="19" t="s">
        <v>84</v>
      </c>
    </row>
    <row r="141" s="2" customFormat="1" ht="26.4" customHeight="1">
      <c r="A141" s="41"/>
      <c r="B141" s="42"/>
      <c r="C141" s="207" t="s">
        <v>402</v>
      </c>
      <c r="D141" s="207" t="s">
        <v>166</v>
      </c>
      <c r="E141" s="208" t="s">
        <v>1733</v>
      </c>
      <c r="F141" s="209" t="s">
        <v>1909</v>
      </c>
      <c r="G141" s="210" t="s">
        <v>1597</v>
      </c>
      <c r="H141" s="211">
        <v>8</v>
      </c>
      <c r="I141" s="212"/>
      <c r="J141" s="213">
        <f>ROUND(I141*H141,2)</f>
        <v>0</v>
      </c>
      <c r="K141" s="209" t="s">
        <v>32</v>
      </c>
      <c r="L141" s="47"/>
      <c r="M141" s="214" t="s">
        <v>32</v>
      </c>
      <c r="N141" s="215" t="s">
        <v>47</v>
      </c>
      <c r="O141" s="87"/>
      <c r="P141" s="216">
        <f>O141*H141</f>
        <v>0</v>
      </c>
      <c r="Q141" s="216">
        <v>0</v>
      </c>
      <c r="R141" s="216">
        <f>Q141*H141</f>
        <v>0</v>
      </c>
      <c r="S141" s="216">
        <v>0</v>
      </c>
      <c r="T141" s="217">
        <f>S141*H141</f>
        <v>0</v>
      </c>
      <c r="U141" s="41"/>
      <c r="V141" s="41"/>
      <c r="W141" s="41"/>
      <c r="X141" s="41"/>
      <c r="Y141" s="41"/>
      <c r="Z141" s="41"/>
      <c r="AA141" s="41"/>
      <c r="AB141" s="41"/>
      <c r="AC141" s="41"/>
      <c r="AD141" s="41"/>
      <c r="AE141" s="41"/>
      <c r="AR141" s="218" t="s">
        <v>171</v>
      </c>
      <c r="AT141" s="218" t="s">
        <v>166</v>
      </c>
      <c r="AU141" s="218" t="s">
        <v>84</v>
      </c>
      <c r="AY141" s="19" t="s">
        <v>164</v>
      </c>
      <c r="BE141" s="219">
        <f>IF(N141="základní",J141,0)</f>
        <v>0</v>
      </c>
      <c r="BF141" s="219">
        <f>IF(N141="snížená",J141,0)</f>
        <v>0</v>
      </c>
      <c r="BG141" s="219">
        <f>IF(N141="zákl. přenesená",J141,0)</f>
        <v>0</v>
      </c>
      <c r="BH141" s="219">
        <f>IF(N141="sníž. přenesená",J141,0)</f>
        <v>0</v>
      </c>
      <c r="BI141" s="219">
        <f>IF(N141="nulová",J141,0)</f>
        <v>0</v>
      </c>
      <c r="BJ141" s="19" t="s">
        <v>84</v>
      </c>
      <c r="BK141" s="219">
        <f>ROUND(I141*H141,2)</f>
        <v>0</v>
      </c>
      <c r="BL141" s="19" t="s">
        <v>171</v>
      </c>
      <c r="BM141" s="218" t="s">
        <v>633</v>
      </c>
    </row>
    <row r="142" s="2" customFormat="1">
      <c r="A142" s="41"/>
      <c r="B142" s="42"/>
      <c r="C142" s="43"/>
      <c r="D142" s="227" t="s">
        <v>592</v>
      </c>
      <c r="E142" s="43"/>
      <c r="F142" s="268" t="s">
        <v>1910</v>
      </c>
      <c r="G142" s="43"/>
      <c r="H142" s="43"/>
      <c r="I142" s="222"/>
      <c r="J142" s="43"/>
      <c r="K142" s="43"/>
      <c r="L142" s="47"/>
      <c r="M142" s="223"/>
      <c r="N142" s="224"/>
      <c r="O142" s="87"/>
      <c r="P142" s="87"/>
      <c r="Q142" s="87"/>
      <c r="R142" s="87"/>
      <c r="S142" s="87"/>
      <c r="T142" s="88"/>
      <c r="U142" s="41"/>
      <c r="V142" s="41"/>
      <c r="W142" s="41"/>
      <c r="X142" s="41"/>
      <c r="Y142" s="41"/>
      <c r="Z142" s="41"/>
      <c r="AA142" s="41"/>
      <c r="AB142" s="41"/>
      <c r="AC142" s="41"/>
      <c r="AD142" s="41"/>
      <c r="AE142" s="41"/>
      <c r="AT142" s="19" t="s">
        <v>592</v>
      </c>
      <c r="AU142" s="19" t="s">
        <v>84</v>
      </c>
    </row>
    <row r="143" s="2" customFormat="1" ht="36" customHeight="1">
      <c r="A143" s="41"/>
      <c r="B143" s="42"/>
      <c r="C143" s="207" t="s">
        <v>407</v>
      </c>
      <c r="D143" s="207" t="s">
        <v>166</v>
      </c>
      <c r="E143" s="208" t="s">
        <v>1736</v>
      </c>
      <c r="F143" s="209" t="s">
        <v>1911</v>
      </c>
      <c r="G143" s="210" t="s">
        <v>1597</v>
      </c>
      <c r="H143" s="211">
        <v>8</v>
      </c>
      <c r="I143" s="212"/>
      <c r="J143" s="213">
        <f>ROUND(I143*H143,2)</f>
        <v>0</v>
      </c>
      <c r="K143" s="209" t="s">
        <v>32</v>
      </c>
      <c r="L143" s="47"/>
      <c r="M143" s="214" t="s">
        <v>32</v>
      </c>
      <c r="N143" s="215" t="s">
        <v>47</v>
      </c>
      <c r="O143" s="87"/>
      <c r="P143" s="216">
        <f>O143*H143</f>
        <v>0</v>
      </c>
      <c r="Q143" s="216">
        <v>0</v>
      </c>
      <c r="R143" s="216">
        <f>Q143*H143</f>
        <v>0</v>
      </c>
      <c r="S143" s="216">
        <v>0</v>
      </c>
      <c r="T143" s="217">
        <f>S143*H143</f>
        <v>0</v>
      </c>
      <c r="U143" s="41"/>
      <c r="V143" s="41"/>
      <c r="W143" s="41"/>
      <c r="X143" s="41"/>
      <c r="Y143" s="41"/>
      <c r="Z143" s="41"/>
      <c r="AA143" s="41"/>
      <c r="AB143" s="41"/>
      <c r="AC143" s="41"/>
      <c r="AD143" s="41"/>
      <c r="AE143" s="41"/>
      <c r="AR143" s="218" t="s">
        <v>171</v>
      </c>
      <c r="AT143" s="218" t="s">
        <v>166</v>
      </c>
      <c r="AU143" s="218" t="s">
        <v>84</v>
      </c>
      <c r="AY143" s="19" t="s">
        <v>164</v>
      </c>
      <c r="BE143" s="219">
        <f>IF(N143="základní",J143,0)</f>
        <v>0</v>
      </c>
      <c r="BF143" s="219">
        <f>IF(N143="snížená",J143,0)</f>
        <v>0</v>
      </c>
      <c r="BG143" s="219">
        <f>IF(N143="zákl. přenesená",J143,0)</f>
        <v>0</v>
      </c>
      <c r="BH143" s="219">
        <f>IF(N143="sníž. přenesená",J143,0)</f>
        <v>0</v>
      </c>
      <c r="BI143" s="219">
        <f>IF(N143="nulová",J143,0)</f>
        <v>0</v>
      </c>
      <c r="BJ143" s="19" t="s">
        <v>84</v>
      </c>
      <c r="BK143" s="219">
        <f>ROUND(I143*H143,2)</f>
        <v>0</v>
      </c>
      <c r="BL143" s="19" t="s">
        <v>171</v>
      </c>
      <c r="BM143" s="218" t="s">
        <v>644</v>
      </c>
    </row>
    <row r="144" s="2" customFormat="1">
      <c r="A144" s="41"/>
      <c r="B144" s="42"/>
      <c r="C144" s="43"/>
      <c r="D144" s="227" t="s">
        <v>592</v>
      </c>
      <c r="E144" s="43"/>
      <c r="F144" s="268" t="s">
        <v>1912</v>
      </c>
      <c r="G144" s="43"/>
      <c r="H144" s="43"/>
      <c r="I144" s="222"/>
      <c r="J144" s="43"/>
      <c r="K144" s="43"/>
      <c r="L144" s="47"/>
      <c r="M144" s="223"/>
      <c r="N144" s="224"/>
      <c r="O144" s="87"/>
      <c r="P144" s="87"/>
      <c r="Q144" s="87"/>
      <c r="R144" s="87"/>
      <c r="S144" s="87"/>
      <c r="T144" s="88"/>
      <c r="U144" s="41"/>
      <c r="V144" s="41"/>
      <c r="W144" s="41"/>
      <c r="X144" s="41"/>
      <c r="Y144" s="41"/>
      <c r="Z144" s="41"/>
      <c r="AA144" s="41"/>
      <c r="AB144" s="41"/>
      <c r="AC144" s="41"/>
      <c r="AD144" s="41"/>
      <c r="AE144" s="41"/>
      <c r="AT144" s="19" t="s">
        <v>592</v>
      </c>
      <c r="AU144" s="19" t="s">
        <v>84</v>
      </c>
    </row>
    <row r="145" s="2" customFormat="1" ht="26.4" customHeight="1">
      <c r="A145" s="41"/>
      <c r="B145" s="42"/>
      <c r="C145" s="207" t="s">
        <v>413</v>
      </c>
      <c r="D145" s="207" t="s">
        <v>166</v>
      </c>
      <c r="E145" s="208" t="s">
        <v>1739</v>
      </c>
      <c r="F145" s="209" t="s">
        <v>1913</v>
      </c>
      <c r="G145" s="210" t="s">
        <v>1597</v>
      </c>
      <c r="H145" s="211">
        <v>1</v>
      </c>
      <c r="I145" s="212"/>
      <c r="J145" s="213">
        <f>ROUND(I145*H145,2)</f>
        <v>0</v>
      </c>
      <c r="K145" s="209" t="s">
        <v>32</v>
      </c>
      <c r="L145" s="47"/>
      <c r="M145" s="214" t="s">
        <v>32</v>
      </c>
      <c r="N145" s="215" t="s">
        <v>47</v>
      </c>
      <c r="O145" s="87"/>
      <c r="P145" s="216">
        <f>O145*H145</f>
        <v>0</v>
      </c>
      <c r="Q145" s="216">
        <v>0</v>
      </c>
      <c r="R145" s="216">
        <f>Q145*H145</f>
        <v>0</v>
      </c>
      <c r="S145" s="216">
        <v>0</v>
      </c>
      <c r="T145" s="217">
        <f>S145*H145</f>
        <v>0</v>
      </c>
      <c r="U145" s="41"/>
      <c r="V145" s="41"/>
      <c r="W145" s="41"/>
      <c r="X145" s="41"/>
      <c r="Y145" s="41"/>
      <c r="Z145" s="41"/>
      <c r="AA145" s="41"/>
      <c r="AB145" s="41"/>
      <c r="AC145" s="41"/>
      <c r="AD145" s="41"/>
      <c r="AE145" s="41"/>
      <c r="AR145" s="218" t="s">
        <v>171</v>
      </c>
      <c r="AT145" s="218" t="s">
        <v>166</v>
      </c>
      <c r="AU145" s="218" t="s">
        <v>84</v>
      </c>
      <c r="AY145" s="19" t="s">
        <v>164</v>
      </c>
      <c r="BE145" s="219">
        <f>IF(N145="základní",J145,0)</f>
        <v>0</v>
      </c>
      <c r="BF145" s="219">
        <f>IF(N145="snížená",J145,0)</f>
        <v>0</v>
      </c>
      <c r="BG145" s="219">
        <f>IF(N145="zákl. přenesená",J145,0)</f>
        <v>0</v>
      </c>
      <c r="BH145" s="219">
        <f>IF(N145="sníž. přenesená",J145,0)</f>
        <v>0</v>
      </c>
      <c r="BI145" s="219">
        <f>IF(N145="nulová",J145,0)</f>
        <v>0</v>
      </c>
      <c r="BJ145" s="19" t="s">
        <v>84</v>
      </c>
      <c r="BK145" s="219">
        <f>ROUND(I145*H145,2)</f>
        <v>0</v>
      </c>
      <c r="BL145" s="19" t="s">
        <v>171</v>
      </c>
      <c r="BM145" s="218" t="s">
        <v>653</v>
      </c>
    </row>
    <row r="146" s="2" customFormat="1">
      <c r="A146" s="41"/>
      <c r="B146" s="42"/>
      <c r="C146" s="43"/>
      <c r="D146" s="227" t="s">
        <v>592</v>
      </c>
      <c r="E146" s="43"/>
      <c r="F146" s="268" t="s">
        <v>1914</v>
      </c>
      <c r="G146" s="43"/>
      <c r="H146" s="43"/>
      <c r="I146" s="222"/>
      <c r="J146" s="43"/>
      <c r="K146" s="43"/>
      <c r="L146" s="47"/>
      <c r="M146" s="223"/>
      <c r="N146" s="224"/>
      <c r="O146" s="87"/>
      <c r="P146" s="87"/>
      <c r="Q146" s="87"/>
      <c r="R146" s="87"/>
      <c r="S146" s="87"/>
      <c r="T146" s="88"/>
      <c r="U146" s="41"/>
      <c r="V146" s="41"/>
      <c r="W146" s="41"/>
      <c r="X146" s="41"/>
      <c r="Y146" s="41"/>
      <c r="Z146" s="41"/>
      <c r="AA146" s="41"/>
      <c r="AB146" s="41"/>
      <c r="AC146" s="41"/>
      <c r="AD146" s="41"/>
      <c r="AE146" s="41"/>
      <c r="AT146" s="19" t="s">
        <v>592</v>
      </c>
      <c r="AU146" s="19" t="s">
        <v>84</v>
      </c>
    </row>
    <row r="147" s="2" customFormat="1" ht="40.8" customHeight="1">
      <c r="A147" s="41"/>
      <c r="B147" s="42"/>
      <c r="C147" s="207" t="s">
        <v>418</v>
      </c>
      <c r="D147" s="207" t="s">
        <v>166</v>
      </c>
      <c r="E147" s="208" t="s">
        <v>1741</v>
      </c>
      <c r="F147" s="209" t="s">
        <v>1915</v>
      </c>
      <c r="G147" s="210" t="s">
        <v>1597</v>
      </c>
      <c r="H147" s="211">
        <v>1</v>
      </c>
      <c r="I147" s="212"/>
      <c r="J147" s="213">
        <f>ROUND(I147*H147,2)</f>
        <v>0</v>
      </c>
      <c r="K147" s="209" t="s">
        <v>32</v>
      </c>
      <c r="L147" s="47"/>
      <c r="M147" s="214" t="s">
        <v>32</v>
      </c>
      <c r="N147" s="215" t="s">
        <v>47</v>
      </c>
      <c r="O147" s="87"/>
      <c r="P147" s="216">
        <f>O147*H147</f>
        <v>0</v>
      </c>
      <c r="Q147" s="216">
        <v>0</v>
      </c>
      <c r="R147" s="216">
        <f>Q147*H147</f>
        <v>0</v>
      </c>
      <c r="S147" s="216">
        <v>0</v>
      </c>
      <c r="T147" s="217">
        <f>S147*H147</f>
        <v>0</v>
      </c>
      <c r="U147" s="41"/>
      <c r="V147" s="41"/>
      <c r="W147" s="41"/>
      <c r="X147" s="41"/>
      <c r="Y147" s="41"/>
      <c r="Z147" s="41"/>
      <c r="AA147" s="41"/>
      <c r="AB147" s="41"/>
      <c r="AC147" s="41"/>
      <c r="AD147" s="41"/>
      <c r="AE147" s="41"/>
      <c r="AR147" s="218" t="s">
        <v>171</v>
      </c>
      <c r="AT147" s="218" t="s">
        <v>166</v>
      </c>
      <c r="AU147" s="218" t="s">
        <v>84</v>
      </c>
      <c r="AY147" s="19" t="s">
        <v>164</v>
      </c>
      <c r="BE147" s="219">
        <f>IF(N147="základní",J147,0)</f>
        <v>0</v>
      </c>
      <c r="BF147" s="219">
        <f>IF(N147="snížená",J147,0)</f>
        <v>0</v>
      </c>
      <c r="BG147" s="219">
        <f>IF(N147="zákl. přenesená",J147,0)</f>
        <v>0</v>
      </c>
      <c r="BH147" s="219">
        <f>IF(N147="sníž. přenesená",J147,0)</f>
        <v>0</v>
      </c>
      <c r="BI147" s="219">
        <f>IF(N147="nulová",J147,0)</f>
        <v>0</v>
      </c>
      <c r="BJ147" s="19" t="s">
        <v>84</v>
      </c>
      <c r="BK147" s="219">
        <f>ROUND(I147*H147,2)</f>
        <v>0</v>
      </c>
      <c r="BL147" s="19" t="s">
        <v>171</v>
      </c>
      <c r="BM147" s="218" t="s">
        <v>664</v>
      </c>
    </row>
    <row r="148" s="2" customFormat="1" ht="40.8" customHeight="1">
      <c r="A148" s="41"/>
      <c r="B148" s="42"/>
      <c r="C148" s="207" t="s">
        <v>440</v>
      </c>
      <c r="D148" s="207" t="s">
        <v>166</v>
      </c>
      <c r="E148" s="208" t="s">
        <v>1743</v>
      </c>
      <c r="F148" s="209" t="s">
        <v>1916</v>
      </c>
      <c r="G148" s="210" t="s">
        <v>1597</v>
      </c>
      <c r="H148" s="211">
        <v>1</v>
      </c>
      <c r="I148" s="212"/>
      <c r="J148" s="213">
        <f>ROUND(I148*H148,2)</f>
        <v>0</v>
      </c>
      <c r="K148" s="209" t="s">
        <v>32</v>
      </c>
      <c r="L148" s="47"/>
      <c r="M148" s="214" t="s">
        <v>32</v>
      </c>
      <c r="N148" s="215" t="s">
        <v>47</v>
      </c>
      <c r="O148" s="87"/>
      <c r="P148" s="216">
        <f>O148*H148</f>
        <v>0</v>
      </c>
      <c r="Q148" s="216">
        <v>0</v>
      </c>
      <c r="R148" s="216">
        <f>Q148*H148</f>
        <v>0</v>
      </c>
      <c r="S148" s="216">
        <v>0</v>
      </c>
      <c r="T148" s="217">
        <f>S148*H148</f>
        <v>0</v>
      </c>
      <c r="U148" s="41"/>
      <c r="V148" s="41"/>
      <c r="W148" s="41"/>
      <c r="X148" s="41"/>
      <c r="Y148" s="41"/>
      <c r="Z148" s="41"/>
      <c r="AA148" s="41"/>
      <c r="AB148" s="41"/>
      <c r="AC148" s="41"/>
      <c r="AD148" s="41"/>
      <c r="AE148" s="41"/>
      <c r="AR148" s="218" t="s">
        <v>171</v>
      </c>
      <c r="AT148" s="218" t="s">
        <v>166</v>
      </c>
      <c r="AU148" s="218" t="s">
        <v>84</v>
      </c>
      <c r="AY148" s="19" t="s">
        <v>164</v>
      </c>
      <c r="BE148" s="219">
        <f>IF(N148="základní",J148,0)</f>
        <v>0</v>
      </c>
      <c r="BF148" s="219">
        <f>IF(N148="snížená",J148,0)</f>
        <v>0</v>
      </c>
      <c r="BG148" s="219">
        <f>IF(N148="zákl. přenesená",J148,0)</f>
        <v>0</v>
      </c>
      <c r="BH148" s="219">
        <f>IF(N148="sníž. přenesená",J148,0)</f>
        <v>0</v>
      </c>
      <c r="BI148" s="219">
        <f>IF(N148="nulová",J148,0)</f>
        <v>0</v>
      </c>
      <c r="BJ148" s="19" t="s">
        <v>84</v>
      </c>
      <c r="BK148" s="219">
        <f>ROUND(I148*H148,2)</f>
        <v>0</v>
      </c>
      <c r="BL148" s="19" t="s">
        <v>171</v>
      </c>
      <c r="BM148" s="218" t="s">
        <v>676</v>
      </c>
    </row>
    <row r="149" s="2" customFormat="1" ht="26.4" customHeight="1">
      <c r="A149" s="41"/>
      <c r="B149" s="42"/>
      <c r="C149" s="207" t="s">
        <v>445</v>
      </c>
      <c r="D149" s="207" t="s">
        <v>166</v>
      </c>
      <c r="E149" s="208" t="s">
        <v>1746</v>
      </c>
      <c r="F149" s="209" t="s">
        <v>1917</v>
      </c>
      <c r="G149" s="210" t="s">
        <v>1597</v>
      </c>
      <c r="H149" s="211">
        <v>1</v>
      </c>
      <c r="I149" s="212"/>
      <c r="J149" s="213">
        <f>ROUND(I149*H149,2)</f>
        <v>0</v>
      </c>
      <c r="K149" s="209" t="s">
        <v>32</v>
      </c>
      <c r="L149" s="47"/>
      <c r="M149" s="214" t="s">
        <v>32</v>
      </c>
      <c r="N149" s="215" t="s">
        <v>47</v>
      </c>
      <c r="O149" s="87"/>
      <c r="P149" s="216">
        <f>O149*H149</f>
        <v>0</v>
      </c>
      <c r="Q149" s="216">
        <v>0</v>
      </c>
      <c r="R149" s="216">
        <f>Q149*H149</f>
        <v>0</v>
      </c>
      <c r="S149" s="216">
        <v>0</v>
      </c>
      <c r="T149" s="217">
        <f>S149*H149</f>
        <v>0</v>
      </c>
      <c r="U149" s="41"/>
      <c r="V149" s="41"/>
      <c r="W149" s="41"/>
      <c r="X149" s="41"/>
      <c r="Y149" s="41"/>
      <c r="Z149" s="41"/>
      <c r="AA149" s="41"/>
      <c r="AB149" s="41"/>
      <c r="AC149" s="41"/>
      <c r="AD149" s="41"/>
      <c r="AE149" s="41"/>
      <c r="AR149" s="218" t="s">
        <v>171</v>
      </c>
      <c r="AT149" s="218" t="s">
        <v>166</v>
      </c>
      <c r="AU149" s="218" t="s">
        <v>84</v>
      </c>
      <c r="AY149" s="19" t="s">
        <v>164</v>
      </c>
      <c r="BE149" s="219">
        <f>IF(N149="základní",J149,0)</f>
        <v>0</v>
      </c>
      <c r="BF149" s="219">
        <f>IF(N149="snížená",J149,0)</f>
        <v>0</v>
      </c>
      <c r="BG149" s="219">
        <f>IF(N149="zákl. přenesená",J149,0)</f>
        <v>0</v>
      </c>
      <c r="BH149" s="219">
        <f>IF(N149="sníž. přenesená",J149,0)</f>
        <v>0</v>
      </c>
      <c r="BI149" s="219">
        <f>IF(N149="nulová",J149,0)</f>
        <v>0</v>
      </c>
      <c r="BJ149" s="19" t="s">
        <v>84</v>
      </c>
      <c r="BK149" s="219">
        <f>ROUND(I149*H149,2)</f>
        <v>0</v>
      </c>
      <c r="BL149" s="19" t="s">
        <v>171</v>
      </c>
      <c r="BM149" s="218" t="s">
        <v>688</v>
      </c>
    </row>
    <row r="150" s="2" customFormat="1" ht="16.5" customHeight="1">
      <c r="A150" s="41"/>
      <c r="B150" s="42"/>
      <c r="C150" s="207" t="s">
        <v>448</v>
      </c>
      <c r="D150" s="207" t="s">
        <v>166</v>
      </c>
      <c r="E150" s="208" t="s">
        <v>1748</v>
      </c>
      <c r="F150" s="209" t="s">
        <v>1918</v>
      </c>
      <c r="G150" s="210" t="s">
        <v>1597</v>
      </c>
      <c r="H150" s="211">
        <v>1</v>
      </c>
      <c r="I150" s="212"/>
      <c r="J150" s="213">
        <f>ROUND(I150*H150,2)</f>
        <v>0</v>
      </c>
      <c r="K150" s="209" t="s">
        <v>32</v>
      </c>
      <c r="L150" s="47"/>
      <c r="M150" s="214" t="s">
        <v>32</v>
      </c>
      <c r="N150" s="215" t="s">
        <v>47</v>
      </c>
      <c r="O150" s="87"/>
      <c r="P150" s="216">
        <f>O150*H150</f>
        <v>0</v>
      </c>
      <c r="Q150" s="216">
        <v>0</v>
      </c>
      <c r="R150" s="216">
        <f>Q150*H150</f>
        <v>0</v>
      </c>
      <c r="S150" s="216">
        <v>0</v>
      </c>
      <c r="T150" s="217">
        <f>S150*H150</f>
        <v>0</v>
      </c>
      <c r="U150" s="41"/>
      <c r="V150" s="41"/>
      <c r="W150" s="41"/>
      <c r="X150" s="41"/>
      <c r="Y150" s="41"/>
      <c r="Z150" s="41"/>
      <c r="AA150" s="41"/>
      <c r="AB150" s="41"/>
      <c r="AC150" s="41"/>
      <c r="AD150" s="41"/>
      <c r="AE150" s="41"/>
      <c r="AR150" s="218" t="s">
        <v>171</v>
      </c>
      <c r="AT150" s="218" t="s">
        <v>166</v>
      </c>
      <c r="AU150" s="218" t="s">
        <v>84</v>
      </c>
      <c r="AY150" s="19" t="s">
        <v>164</v>
      </c>
      <c r="BE150" s="219">
        <f>IF(N150="základní",J150,0)</f>
        <v>0</v>
      </c>
      <c r="BF150" s="219">
        <f>IF(N150="snížená",J150,0)</f>
        <v>0</v>
      </c>
      <c r="BG150" s="219">
        <f>IF(N150="zákl. přenesená",J150,0)</f>
        <v>0</v>
      </c>
      <c r="BH150" s="219">
        <f>IF(N150="sníž. přenesená",J150,0)</f>
        <v>0</v>
      </c>
      <c r="BI150" s="219">
        <f>IF(N150="nulová",J150,0)</f>
        <v>0</v>
      </c>
      <c r="BJ150" s="19" t="s">
        <v>84</v>
      </c>
      <c r="BK150" s="219">
        <f>ROUND(I150*H150,2)</f>
        <v>0</v>
      </c>
      <c r="BL150" s="19" t="s">
        <v>171</v>
      </c>
      <c r="BM150" s="218" t="s">
        <v>699</v>
      </c>
    </row>
    <row r="151" s="2" customFormat="1">
      <c r="A151" s="41"/>
      <c r="B151" s="42"/>
      <c r="C151" s="43"/>
      <c r="D151" s="227" t="s">
        <v>592</v>
      </c>
      <c r="E151" s="43"/>
      <c r="F151" s="268" t="s">
        <v>1919</v>
      </c>
      <c r="G151" s="43"/>
      <c r="H151" s="43"/>
      <c r="I151" s="222"/>
      <c r="J151" s="43"/>
      <c r="K151" s="43"/>
      <c r="L151" s="47"/>
      <c r="M151" s="223"/>
      <c r="N151" s="224"/>
      <c r="O151" s="87"/>
      <c r="P151" s="87"/>
      <c r="Q151" s="87"/>
      <c r="R151" s="87"/>
      <c r="S151" s="87"/>
      <c r="T151" s="88"/>
      <c r="U151" s="41"/>
      <c r="V151" s="41"/>
      <c r="W151" s="41"/>
      <c r="X151" s="41"/>
      <c r="Y151" s="41"/>
      <c r="Z151" s="41"/>
      <c r="AA151" s="41"/>
      <c r="AB151" s="41"/>
      <c r="AC151" s="41"/>
      <c r="AD151" s="41"/>
      <c r="AE151" s="41"/>
      <c r="AT151" s="19" t="s">
        <v>592</v>
      </c>
      <c r="AU151" s="19" t="s">
        <v>84</v>
      </c>
    </row>
    <row r="152" s="2" customFormat="1" ht="26.4" customHeight="1">
      <c r="A152" s="41"/>
      <c r="B152" s="42"/>
      <c r="C152" s="207" t="s">
        <v>453</v>
      </c>
      <c r="D152" s="207" t="s">
        <v>166</v>
      </c>
      <c r="E152" s="208" t="s">
        <v>1750</v>
      </c>
      <c r="F152" s="209" t="s">
        <v>1920</v>
      </c>
      <c r="G152" s="210" t="s">
        <v>1597</v>
      </c>
      <c r="H152" s="211">
        <v>10</v>
      </c>
      <c r="I152" s="212"/>
      <c r="J152" s="213">
        <f>ROUND(I152*H152,2)</f>
        <v>0</v>
      </c>
      <c r="K152" s="209" t="s">
        <v>32</v>
      </c>
      <c r="L152" s="47"/>
      <c r="M152" s="214" t="s">
        <v>32</v>
      </c>
      <c r="N152" s="215" t="s">
        <v>47</v>
      </c>
      <c r="O152" s="87"/>
      <c r="P152" s="216">
        <f>O152*H152</f>
        <v>0</v>
      </c>
      <c r="Q152" s="216">
        <v>0</v>
      </c>
      <c r="R152" s="216">
        <f>Q152*H152</f>
        <v>0</v>
      </c>
      <c r="S152" s="216">
        <v>0</v>
      </c>
      <c r="T152" s="217">
        <f>S152*H152</f>
        <v>0</v>
      </c>
      <c r="U152" s="41"/>
      <c r="V152" s="41"/>
      <c r="W152" s="41"/>
      <c r="X152" s="41"/>
      <c r="Y152" s="41"/>
      <c r="Z152" s="41"/>
      <c r="AA152" s="41"/>
      <c r="AB152" s="41"/>
      <c r="AC152" s="41"/>
      <c r="AD152" s="41"/>
      <c r="AE152" s="41"/>
      <c r="AR152" s="218" t="s">
        <v>171</v>
      </c>
      <c r="AT152" s="218" t="s">
        <v>166</v>
      </c>
      <c r="AU152" s="218" t="s">
        <v>84</v>
      </c>
      <c r="AY152" s="19" t="s">
        <v>164</v>
      </c>
      <c r="BE152" s="219">
        <f>IF(N152="základní",J152,0)</f>
        <v>0</v>
      </c>
      <c r="BF152" s="219">
        <f>IF(N152="snížená",J152,0)</f>
        <v>0</v>
      </c>
      <c r="BG152" s="219">
        <f>IF(N152="zákl. přenesená",J152,0)</f>
        <v>0</v>
      </c>
      <c r="BH152" s="219">
        <f>IF(N152="sníž. přenesená",J152,0)</f>
        <v>0</v>
      </c>
      <c r="BI152" s="219">
        <f>IF(N152="nulová",J152,0)</f>
        <v>0</v>
      </c>
      <c r="BJ152" s="19" t="s">
        <v>84</v>
      </c>
      <c r="BK152" s="219">
        <f>ROUND(I152*H152,2)</f>
        <v>0</v>
      </c>
      <c r="BL152" s="19" t="s">
        <v>171</v>
      </c>
      <c r="BM152" s="218" t="s">
        <v>711</v>
      </c>
    </row>
    <row r="153" s="2" customFormat="1">
      <c r="A153" s="41"/>
      <c r="B153" s="42"/>
      <c r="C153" s="43"/>
      <c r="D153" s="227" t="s">
        <v>592</v>
      </c>
      <c r="E153" s="43"/>
      <c r="F153" s="268" t="s">
        <v>1601</v>
      </c>
      <c r="G153" s="43"/>
      <c r="H153" s="43"/>
      <c r="I153" s="222"/>
      <c r="J153" s="43"/>
      <c r="K153" s="43"/>
      <c r="L153" s="47"/>
      <c r="M153" s="223"/>
      <c r="N153" s="224"/>
      <c r="O153" s="87"/>
      <c r="P153" s="87"/>
      <c r="Q153" s="87"/>
      <c r="R153" s="87"/>
      <c r="S153" s="87"/>
      <c r="T153" s="88"/>
      <c r="U153" s="41"/>
      <c r="V153" s="41"/>
      <c r="W153" s="41"/>
      <c r="X153" s="41"/>
      <c r="Y153" s="41"/>
      <c r="Z153" s="41"/>
      <c r="AA153" s="41"/>
      <c r="AB153" s="41"/>
      <c r="AC153" s="41"/>
      <c r="AD153" s="41"/>
      <c r="AE153" s="41"/>
      <c r="AT153" s="19" t="s">
        <v>592</v>
      </c>
      <c r="AU153" s="19" t="s">
        <v>84</v>
      </c>
    </row>
    <row r="154" s="2" customFormat="1" ht="16.5" customHeight="1">
      <c r="A154" s="41"/>
      <c r="B154" s="42"/>
      <c r="C154" s="207" t="s">
        <v>458</v>
      </c>
      <c r="D154" s="207" t="s">
        <v>166</v>
      </c>
      <c r="E154" s="208" t="s">
        <v>1753</v>
      </c>
      <c r="F154" s="209" t="s">
        <v>1921</v>
      </c>
      <c r="G154" s="210" t="s">
        <v>1597</v>
      </c>
      <c r="H154" s="211">
        <v>1</v>
      </c>
      <c r="I154" s="212"/>
      <c r="J154" s="213">
        <f>ROUND(I154*H154,2)</f>
        <v>0</v>
      </c>
      <c r="K154" s="209" t="s">
        <v>32</v>
      </c>
      <c r="L154" s="47"/>
      <c r="M154" s="214" t="s">
        <v>32</v>
      </c>
      <c r="N154" s="215" t="s">
        <v>47</v>
      </c>
      <c r="O154" s="87"/>
      <c r="P154" s="216">
        <f>O154*H154</f>
        <v>0</v>
      </c>
      <c r="Q154" s="216">
        <v>0</v>
      </c>
      <c r="R154" s="216">
        <f>Q154*H154</f>
        <v>0</v>
      </c>
      <c r="S154" s="216">
        <v>0</v>
      </c>
      <c r="T154" s="217">
        <f>S154*H154</f>
        <v>0</v>
      </c>
      <c r="U154" s="41"/>
      <c r="V154" s="41"/>
      <c r="W154" s="41"/>
      <c r="X154" s="41"/>
      <c r="Y154" s="41"/>
      <c r="Z154" s="41"/>
      <c r="AA154" s="41"/>
      <c r="AB154" s="41"/>
      <c r="AC154" s="41"/>
      <c r="AD154" s="41"/>
      <c r="AE154" s="41"/>
      <c r="AR154" s="218" t="s">
        <v>171</v>
      </c>
      <c r="AT154" s="218" t="s">
        <v>166</v>
      </c>
      <c r="AU154" s="218" t="s">
        <v>84</v>
      </c>
      <c r="AY154" s="19" t="s">
        <v>164</v>
      </c>
      <c r="BE154" s="219">
        <f>IF(N154="základní",J154,0)</f>
        <v>0</v>
      </c>
      <c r="BF154" s="219">
        <f>IF(N154="snížená",J154,0)</f>
        <v>0</v>
      </c>
      <c r="BG154" s="219">
        <f>IF(N154="zákl. přenesená",J154,0)</f>
        <v>0</v>
      </c>
      <c r="BH154" s="219">
        <f>IF(N154="sníž. přenesená",J154,0)</f>
        <v>0</v>
      </c>
      <c r="BI154" s="219">
        <f>IF(N154="nulová",J154,0)</f>
        <v>0</v>
      </c>
      <c r="BJ154" s="19" t="s">
        <v>84</v>
      </c>
      <c r="BK154" s="219">
        <f>ROUND(I154*H154,2)</f>
        <v>0</v>
      </c>
      <c r="BL154" s="19" t="s">
        <v>171</v>
      </c>
      <c r="BM154" s="218" t="s">
        <v>723</v>
      </c>
    </row>
    <row r="155" s="2" customFormat="1">
      <c r="A155" s="41"/>
      <c r="B155" s="42"/>
      <c r="C155" s="43"/>
      <c r="D155" s="227" t="s">
        <v>592</v>
      </c>
      <c r="E155" s="43"/>
      <c r="F155" s="268" t="s">
        <v>1601</v>
      </c>
      <c r="G155" s="43"/>
      <c r="H155" s="43"/>
      <c r="I155" s="222"/>
      <c r="J155" s="43"/>
      <c r="K155" s="43"/>
      <c r="L155" s="47"/>
      <c r="M155" s="223"/>
      <c r="N155" s="224"/>
      <c r="O155" s="87"/>
      <c r="P155" s="87"/>
      <c r="Q155" s="87"/>
      <c r="R155" s="87"/>
      <c r="S155" s="87"/>
      <c r="T155" s="88"/>
      <c r="U155" s="41"/>
      <c r="V155" s="41"/>
      <c r="W155" s="41"/>
      <c r="X155" s="41"/>
      <c r="Y155" s="41"/>
      <c r="Z155" s="41"/>
      <c r="AA155" s="41"/>
      <c r="AB155" s="41"/>
      <c r="AC155" s="41"/>
      <c r="AD155" s="41"/>
      <c r="AE155" s="41"/>
      <c r="AT155" s="19" t="s">
        <v>592</v>
      </c>
      <c r="AU155" s="19" t="s">
        <v>84</v>
      </c>
    </row>
    <row r="156" s="2" customFormat="1" ht="16.5" customHeight="1">
      <c r="A156" s="41"/>
      <c r="B156" s="42"/>
      <c r="C156" s="207" t="s">
        <v>462</v>
      </c>
      <c r="D156" s="207" t="s">
        <v>166</v>
      </c>
      <c r="E156" s="208" t="s">
        <v>1756</v>
      </c>
      <c r="F156" s="209" t="s">
        <v>1922</v>
      </c>
      <c r="G156" s="210" t="s">
        <v>1597</v>
      </c>
      <c r="H156" s="211">
        <v>1</v>
      </c>
      <c r="I156" s="212"/>
      <c r="J156" s="213">
        <f>ROUND(I156*H156,2)</f>
        <v>0</v>
      </c>
      <c r="K156" s="209" t="s">
        <v>32</v>
      </c>
      <c r="L156" s="47"/>
      <c r="M156" s="214" t="s">
        <v>32</v>
      </c>
      <c r="N156" s="215" t="s">
        <v>47</v>
      </c>
      <c r="O156" s="87"/>
      <c r="P156" s="216">
        <f>O156*H156</f>
        <v>0</v>
      </c>
      <c r="Q156" s="216">
        <v>0</v>
      </c>
      <c r="R156" s="216">
        <f>Q156*H156</f>
        <v>0</v>
      </c>
      <c r="S156" s="216">
        <v>0</v>
      </c>
      <c r="T156" s="217">
        <f>S156*H156</f>
        <v>0</v>
      </c>
      <c r="U156" s="41"/>
      <c r="V156" s="41"/>
      <c r="W156" s="41"/>
      <c r="X156" s="41"/>
      <c r="Y156" s="41"/>
      <c r="Z156" s="41"/>
      <c r="AA156" s="41"/>
      <c r="AB156" s="41"/>
      <c r="AC156" s="41"/>
      <c r="AD156" s="41"/>
      <c r="AE156" s="41"/>
      <c r="AR156" s="218" t="s">
        <v>171</v>
      </c>
      <c r="AT156" s="218" t="s">
        <v>166</v>
      </c>
      <c r="AU156" s="218" t="s">
        <v>84</v>
      </c>
      <c r="AY156" s="19" t="s">
        <v>164</v>
      </c>
      <c r="BE156" s="219">
        <f>IF(N156="základní",J156,0)</f>
        <v>0</v>
      </c>
      <c r="BF156" s="219">
        <f>IF(N156="snížená",J156,0)</f>
        <v>0</v>
      </c>
      <c r="BG156" s="219">
        <f>IF(N156="zákl. přenesená",J156,0)</f>
        <v>0</v>
      </c>
      <c r="BH156" s="219">
        <f>IF(N156="sníž. přenesená",J156,0)</f>
        <v>0</v>
      </c>
      <c r="BI156" s="219">
        <f>IF(N156="nulová",J156,0)</f>
        <v>0</v>
      </c>
      <c r="BJ156" s="19" t="s">
        <v>84</v>
      </c>
      <c r="BK156" s="219">
        <f>ROUND(I156*H156,2)</f>
        <v>0</v>
      </c>
      <c r="BL156" s="19" t="s">
        <v>171</v>
      </c>
      <c r="BM156" s="218" t="s">
        <v>735</v>
      </c>
    </row>
    <row r="157" s="2" customFormat="1" ht="16.5" customHeight="1">
      <c r="A157" s="41"/>
      <c r="B157" s="42"/>
      <c r="C157" s="207" t="s">
        <v>472</v>
      </c>
      <c r="D157" s="207" t="s">
        <v>166</v>
      </c>
      <c r="E157" s="208" t="s">
        <v>1758</v>
      </c>
      <c r="F157" s="209" t="s">
        <v>1923</v>
      </c>
      <c r="G157" s="210" t="s">
        <v>1597</v>
      </c>
      <c r="H157" s="211">
        <v>1</v>
      </c>
      <c r="I157" s="212"/>
      <c r="J157" s="213">
        <f>ROUND(I157*H157,2)</f>
        <v>0</v>
      </c>
      <c r="K157" s="209" t="s">
        <v>32</v>
      </c>
      <c r="L157" s="47"/>
      <c r="M157" s="214" t="s">
        <v>32</v>
      </c>
      <c r="N157" s="215" t="s">
        <v>47</v>
      </c>
      <c r="O157" s="87"/>
      <c r="P157" s="216">
        <f>O157*H157</f>
        <v>0</v>
      </c>
      <c r="Q157" s="216">
        <v>0</v>
      </c>
      <c r="R157" s="216">
        <f>Q157*H157</f>
        <v>0</v>
      </c>
      <c r="S157" s="216">
        <v>0</v>
      </c>
      <c r="T157" s="217">
        <f>S157*H157</f>
        <v>0</v>
      </c>
      <c r="U157" s="41"/>
      <c r="V157" s="41"/>
      <c r="W157" s="41"/>
      <c r="X157" s="41"/>
      <c r="Y157" s="41"/>
      <c r="Z157" s="41"/>
      <c r="AA157" s="41"/>
      <c r="AB157" s="41"/>
      <c r="AC157" s="41"/>
      <c r="AD157" s="41"/>
      <c r="AE157" s="41"/>
      <c r="AR157" s="218" t="s">
        <v>171</v>
      </c>
      <c r="AT157" s="218" t="s">
        <v>166</v>
      </c>
      <c r="AU157" s="218" t="s">
        <v>84</v>
      </c>
      <c r="AY157" s="19" t="s">
        <v>164</v>
      </c>
      <c r="BE157" s="219">
        <f>IF(N157="základní",J157,0)</f>
        <v>0</v>
      </c>
      <c r="BF157" s="219">
        <f>IF(N157="snížená",J157,0)</f>
        <v>0</v>
      </c>
      <c r="BG157" s="219">
        <f>IF(N157="zákl. přenesená",J157,0)</f>
        <v>0</v>
      </c>
      <c r="BH157" s="219">
        <f>IF(N157="sníž. přenesená",J157,0)</f>
        <v>0</v>
      </c>
      <c r="BI157" s="219">
        <f>IF(N157="nulová",J157,0)</f>
        <v>0</v>
      </c>
      <c r="BJ157" s="19" t="s">
        <v>84</v>
      </c>
      <c r="BK157" s="219">
        <f>ROUND(I157*H157,2)</f>
        <v>0</v>
      </c>
      <c r="BL157" s="19" t="s">
        <v>171</v>
      </c>
      <c r="BM157" s="218" t="s">
        <v>747</v>
      </c>
    </row>
    <row r="158" s="2" customFormat="1">
      <c r="A158" s="41"/>
      <c r="B158" s="42"/>
      <c r="C158" s="43"/>
      <c r="D158" s="227" t="s">
        <v>592</v>
      </c>
      <c r="E158" s="43"/>
      <c r="F158" s="268" t="s">
        <v>1601</v>
      </c>
      <c r="G158" s="43"/>
      <c r="H158" s="43"/>
      <c r="I158" s="222"/>
      <c r="J158" s="43"/>
      <c r="K158" s="43"/>
      <c r="L158" s="47"/>
      <c r="M158" s="223"/>
      <c r="N158" s="224"/>
      <c r="O158" s="87"/>
      <c r="P158" s="87"/>
      <c r="Q158" s="87"/>
      <c r="R158" s="87"/>
      <c r="S158" s="87"/>
      <c r="T158" s="88"/>
      <c r="U158" s="41"/>
      <c r="V158" s="41"/>
      <c r="W158" s="41"/>
      <c r="X158" s="41"/>
      <c r="Y158" s="41"/>
      <c r="Z158" s="41"/>
      <c r="AA158" s="41"/>
      <c r="AB158" s="41"/>
      <c r="AC158" s="41"/>
      <c r="AD158" s="41"/>
      <c r="AE158" s="41"/>
      <c r="AT158" s="19" t="s">
        <v>592</v>
      </c>
      <c r="AU158" s="19" t="s">
        <v>84</v>
      </c>
    </row>
    <row r="159" s="12" customFormat="1" ht="25.92" customHeight="1">
      <c r="A159" s="12"/>
      <c r="B159" s="191"/>
      <c r="C159" s="192"/>
      <c r="D159" s="193" t="s">
        <v>75</v>
      </c>
      <c r="E159" s="194" t="s">
        <v>182</v>
      </c>
      <c r="F159" s="194" t="s">
        <v>1764</v>
      </c>
      <c r="G159" s="192"/>
      <c r="H159" s="192"/>
      <c r="I159" s="195"/>
      <c r="J159" s="196">
        <f>BK159</f>
        <v>0</v>
      </c>
      <c r="K159" s="192"/>
      <c r="L159" s="197"/>
      <c r="M159" s="198"/>
      <c r="N159" s="199"/>
      <c r="O159" s="199"/>
      <c r="P159" s="200">
        <f>SUM(P160:P176)</f>
        <v>0</v>
      </c>
      <c r="Q159" s="199"/>
      <c r="R159" s="200">
        <f>SUM(R160:R176)</f>
        <v>0</v>
      </c>
      <c r="S159" s="199"/>
      <c r="T159" s="201">
        <f>SUM(T160:T176)</f>
        <v>0</v>
      </c>
      <c r="U159" s="12"/>
      <c r="V159" s="12"/>
      <c r="W159" s="12"/>
      <c r="X159" s="12"/>
      <c r="Y159" s="12"/>
      <c r="Z159" s="12"/>
      <c r="AA159" s="12"/>
      <c r="AB159" s="12"/>
      <c r="AC159" s="12"/>
      <c r="AD159" s="12"/>
      <c r="AE159" s="12"/>
      <c r="AR159" s="202" t="s">
        <v>84</v>
      </c>
      <c r="AT159" s="203" t="s">
        <v>75</v>
      </c>
      <c r="AU159" s="203" t="s">
        <v>76</v>
      </c>
      <c r="AY159" s="202" t="s">
        <v>164</v>
      </c>
      <c r="BK159" s="204">
        <f>SUM(BK160:BK176)</f>
        <v>0</v>
      </c>
    </row>
    <row r="160" s="2" customFormat="1" ht="26.4" customHeight="1">
      <c r="A160" s="41"/>
      <c r="B160" s="42"/>
      <c r="C160" s="207" t="s">
        <v>477</v>
      </c>
      <c r="D160" s="207" t="s">
        <v>166</v>
      </c>
      <c r="E160" s="208" t="s">
        <v>1765</v>
      </c>
      <c r="F160" s="209" t="s">
        <v>1924</v>
      </c>
      <c r="G160" s="210" t="s">
        <v>1597</v>
      </c>
      <c r="H160" s="211">
        <v>1</v>
      </c>
      <c r="I160" s="212"/>
      <c r="J160" s="213">
        <f>ROUND(I160*H160,2)</f>
        <v>0</v>
      </c>
      <c r="K160" s="209" t="s">
        <v>32</v>
      </c>
      <c r="L160" s="47"/>
      <c r="M160" s="214" t="s">
        <v>32</v>
      </c>
      <c r="N160" s="215" t="s">
        <v>47</v>
      </c>
      <c r="O160" s="87"/>
      <c r="P160" s="216">
        <f>O160*H160</f>
        <v>0</v>
      </c>
      <c r="Q160" s="216">
        <v>0</v>
      </c>
      <c r="R160" s="216">
        <f>Q160*H160</f>
        <v>0</v>
      </c>
      <c r="S160" s="216">
        <v>0</v>
      </c>
      <c r="T160" s="217">
        <f>S160*H160</f>
        <v>0</v>
      </c>
      <c r="U160" s="41"/>
      <c r="V160" s="41"/>
      <c r="W160" s="41"/>
      <c r="X160" s="41"/>
      <c r="Y160" s="41"/>
      <c r="Z160" s="41"/>
      <c r="AA160" s="41"/>
      <c r="AB160" s="41"/>
      <c r="AC160" s="41"/>
      <c r="AD160" s="41"/>
      <c r="AE160" s="41"/>
      <c r="AR160" s="218" t="s">
        <v>171</v>
      </c>
      <c r="AT160" s="218" t="s">
        <v>166</v>
      </c>
      <c r="AU160" s="218" t="s">
        <v>84</v>
      </c>
      <c r="AY160" s="19" t="s">
        <v>164</v>
      </c>
      <c r="BE160" s="219">
        <f>IF(N160="základní",J160,0)</f>
        <v>0</v>
      </c>
      <c r="BF160" s="219">
        <f>IF(N160="snížená",J160,0)</f>
        <v>0</v>
      </c>
      <c r="BG160" s="219">
        <f>IF(N160="zákl. přenesená",J160,0)</f>
        <v>0</v>
      </c>
      <c r="BH160" s="219">
        <f>IF(N160="sníž. přenesená",J160,0)</f>
        <v>0</v>
      </c>
      <c r="BI160" s="219">
        <f>IF(N160="nulová",J160,0)</f>
        <v>0</v>
      </c>
      <c r="BJ160" s="19" t="s">
        <v>84</v>
      </c>
      <c r="BK160" s="219">
        <f>ROUND(I160*H160,2)</f>
        <v>0</v>
      </c>
      <c r="BL160" s="19" t="s">
        <v>171</v>
      </c>
      <c r="BM160" s="218" t="s">
        <v>758</v>
      </c>
    </row>
    <row r="161" s="2" customFormat="1">
      <c r="A161" s="41"/>
      <c r="B161" s="42"/>
      <c r="C161" s="43"/>
      <c r="D161" s="227" t="s">
        <v>592</v>
      </c>
      <c r="E161" s="43"/>
      <c r="F161" s="268" t="s">
        <v>1767</v>
      </c>
      <c r="G161" s="43"/>
      <c r="H161" s="43"/>
      <c r="I161" s="222"/>
      <c r="J161" s="43"/>
      <c r="K161" s="43"/>
      <c r="L161" s="47"/>
      <c r="M161" s="223"/>
      <c r="N161" s="224"/>
      <c r="O161" s="87"/>
      <c r="P161" s="87"/>
      <c r="Q161" s="87"/>
      <c r="R161" s="87"/>
      <c r="S161" s="87"/>
      <c r="T161" s="88"/>
      <c r="U161" s="41"/>
      <c r="V161" s="41"/>
      <c r="W161" s="41"/>
      <c r="X161" s="41"/>
      <c r="Y161" s="41"/>
      <c r="Z161" s="41"/>
      <c r="AA161" s="41"/>
      <c r="AB161" s="41"/>
      <c r="AC161" s="41"/>
      <c r="AD161" s="41"/>
      <c r="AE161" s="41"/>
      <c r="AT161" s="19" t="s">
        <v>592</v>
      </c>
      <c r="AU161" s="19" t="s">
        <v>84</v>
      </c>
    </row>
    <row r="162" s="2" customFormat="1" ht="16.5" customHeight="1">
      <c r="A162" s="41"/>
      <c r="B162" s="42"/>
      <c r="C162" s="207" t="s">
        <v>482</v>
      </c>
      <c r="D162" s="207" t="s">
        <v>166</v>
      </c>
      <c r="E162" s="208" t="s">
        <v>1768</v>
      </c>
      <c r="F162" s="209" t="s">
        <v>1769</v>
      </c>
      <c r="G162" s="210" t="s">
        <v>1597</v>
      </c>
      <c r="H162" s="211">
        <v>1</v>
      </c>
      <c r="I162" s="212"/>
      <c r="J162" s="213">
        <f>ROUND(I162*H162,2)</f>
        <v>0</v>
      </c>
      <c r="K162" s="209" t="s">
        <v>32</v>
      </c>
      <c r="L162" s="47"/>
      <c r="M162" s="214" t="s">
        <v>32</v>
      </c>
      <c r="N162" s="215" t="s">
        <v>47</v>
      </c>
      <c r="O162" s="87"/>
      <c r="P162" s="216">
        <f>O162*H162</f>
        <v>0</v>
      </c>
      <c r="Q162" s="216">
        <v>0</v>
      </c>
      <c r="R162" s="216">
        <f>Q162*H162</f>
        <v>0</v>
      </c>
      <c r="S162" s="216">
        <v>0</v>
      </c>
      <c r="T162" s="217">
        <f>S162*H162</f>
        <v>0</v>
      </c>
      <c r="U162" s="41"/>
      <c r="V162" s="41"/>
      <c r="W162" s="41"/>
      <c r="X162" s="41"/>
      <c r="Y162" s="41"/>
      <c r="Z162" s="41"/>
      <c r="AA162" s="41"/>
      <c r="AB162" s="41"/>
      <c r="AC162" s="41"/>
      <c r="AD162" s="41"/>
      <c r="AE162" s="41"/>
      <c r="AR162" s="218" t="s">
        <v>171</v>
      </c>
      <c r="AT162" s="218" t="s">
        <v>166</v>
      </c>
      <c r="AU162" s="218" t="s">
        <v>84</v>
      </c>
      <c r="AY162" s="19" t="s">
        <v>164</v>
      </c>
      <c r="BE162" s="219">
        <f>IF(N162="základní",J162,0)</f>
        <v>0</v>
      </c>
      <c r="BF162" s="219">
        <f>IF(N162="snížená",J162,0)</f>
        <v>0</v>
      </c>
      <c r="BG162" s="219">
        <f>IF(N162="zákl. přenesená",J162,0)</f>
        <v>0</v>
      </c>
      <c r="BH162" s="219">
        <f>IF(N162="sníž. přenesená",J162,0)</f>
        <v>0</v>
      </c>
      <c r="BI162" s="219">
        <f>IF(N162="nulová",J162,0)</f>
        <v>0</v>
      </c>
      <c r="BJ162" s="19" t="s">
        <v>84</v>
      </c>
      <c r="BK162" s="219">
        <f>ROUND(I162*H162,2)</f>
        <v>0</v>
      </c>
      <c r="BL162" s="19" t="s">
        <v>171</v>
      </c>
      <c r="BM162" s="218" t="s">
        <v>770</v>
      </c>
    </row>
    <row r="163" s="2" customFormat="1">
      <c r="A163" s="41"/>
      <c r="B163" s="42"/>
      <c r="C163" s="43"/>
      <c r="D163" s="227" t="s">
        <v>592</v>
      </c>
      <c r="E163" s="43"/>
      <c r="F163" s="268" t="s">
        <v>1770</v>
      </c>
      <c r="G163" s="43"/>
      <c r="H163" s="43"/>
      <c r="I163" s="222"/>
      <c r="J163" s="43"/>
      <c r="K163" s="43"/>
      <c r="L163" s="47"/>
      <c r="M163" s="223"/>
      <c r="N163" s="224"/>
      <c r="O163" s="87"/>
      <c r="P163" s="87"/>
      <c r="Q163" s="87"/>
      <c r="R163" s="87"/>
      <c r="S163" s="87"/>
      <c r="T163" s="88"/>
      <c r="U163" s="41"/>
      <c r="V163" s="41"/>
      <c r="W163" s="41"/>
      <c r="X163" s="41"/>
      <c r="Y163" s="41"/>
      <c r="Z163" s="41"/>
      <c r="AA163" s="41"/>
      <c r="AB163" s="41"/>
      <c r="AC163" s="41"/>
      <c r="AD163" s="41"/>
      <c r="AE163" s="41"/>
      <c r="AT163" s="19" t="s">
        <v>592</v>
      </c>
      <c r="AU163" s="19" t="s">
        <v>84</v>
      </c>
    </row>
    <row r="164" s="2" customFormat="1" ht="48" customHeight="1">
      <c r="A164" s="41"/>
      <c r="B164" s="42"/>
      <c r="C164" s="207" t="s">
        <v>488</v>
      </c>
      <c r="D164" s="207" t="s">
        <v>166</v>
      </c>
      <c r="E164" s="208" t="s">
        <v>1771</v>
      </c>
      <c r="F164" s="209" t="s">
        <v>1925</v>
      </c>
      <c r="G164" s="210" t="s">
        <v>1597</v>
      </c>
      <c r="H164" s="211">
        <v>1</v>
      </c>
      <c r="I164" s="212"/>
      <c r="J164" s="213">
        <f>ROUND(I164*H164,2)</f>
        <v>0</v>
      </c>
      <c r="K164" s="209" t="s">
        <v>32</v>
      </c>
      <c r="L164" s="47"/>
      <c r="M164" s="214" t="s">
        <v>32</v>
      </c>
      <c r="N164" s="215" t="s">
        <v>47</v>
      </c>
      <c r="O164" s="87"/>
      <c r="P164" s="216">
        <f>O164*H164</f>
        <v>0</v>
      </c>
      <c r="Q164" s="216">
        <v>0</v>
      </c>
      <c r="R164" s="216">
        <f>Q164*H164</f>
        <v>0</v>
      </c>
      <c r="S164" s="216">
        <v>0</v>
      </c>
      <c r="T164" s="217">
        <f>S164*H164</f>
        <v>0</v>
      </c>
      <c r="U164" s="41"/>
      <c r="V164" s="41"/>
      <c r="W164" s="41"/>
      <c r="X164" s="41"/>
      <c r="Y164" s="41"/>
      <c r="Z164" s="41"/>
      <c r="AA164" s="41"/>
      <c r="AB164" s="41"/>
      <c r="AC164" s="41"/>
      <c r="AD164" s="41"/>
      <c r="AE164" s="41"/>
      <c r="AR164" s="218" t="s">
        <v>171</v>
      </c>
      <c r="AT164" s="218" t="s">
        <v>166</v>
      </c>
      <c r="AU164" s="218" t="s">
        <v>84</v>
      </c>
      <c r="AY164" s="19" t="s">
        <v>164</v>
      </c>
      <c r="BE164" s="219">
        <f>IF(N164="základní",J164,0)</f>
        <v>0</v>
      </c>
      <c r="BF164" s="219">
        <f>IF(N164="snížená",J164,0)</f>
        <v>0</v>
      </c>
      <c r="BG164" s="219">
        <f>IF(N164="zákl. přenesená",J164,0)</f>
        <v>0</v>
      </c>
      <c r="BH164" s="219">
        <f>IF(N164="sníž. přenesená",J164,0)</f>
        <v>0</v>
      </c>
      <c r="BI164" s="219">
        <f>IF(N164="nulová",J164,0)</f>
        <v>0</v>
      </c>
      <c r="BJ164" s="19" t="s">
        <v>84</v>
      </c>
      <c r="BK164" s="219">
        <f>ROUND(I164*H164,2)</f>
        <v>0</v>
      </c>
      <c r="BL164" s="19" t="s">
        <v>171</v>
      </c>
      <c r="BM164" s="218" t="s">
        <v>781</v>
      </c>
    </row>
    <row r="165" s="2" customFormat="1">
      <c r="A165" s="41"/>
      <c r="B165" s="42"/>
      <c r="C165" s="43"/>
      <c r="D165" s="227" t="s">
        <v>592</v>
      </c>
      <c r="E165" s="43"/>
      <c r="F165" s="268" t="s">
        <v>1770</v>
      </c>
      <c r="G165" s="43"/>
      <c r="H165" s="43"/>
      <c r="I165" s="222"/>
      <c r="J165" s="43"/>
      <c r="K165" s="43"/>
      <c r="L165" s="47"/>
      <c r="M165" s="223"/>
      <c r="N165" s="224"/>
      <c r="O165" s="87"/>
      <c r="P165" s="87"/>
      <c r="Q165" s="87"/>
      <c r="R165" s="87"/>
      <c r="S165" s="87"/>
      <c r="T165" s="88"/>
      <c r="U165" s="41"/>
      <c r="V165" s="41"/>
      <c r="W165" s="41"/>
      <c r="X165" s="41"/>
      <c r="Y165" s="41"/>
      <c r="Z165" s="41"/>
      <c r="AA165" s="41"/>
      <c r="AB165" s="41"/>
      <c r="AC165" s="41"/>
      <c r="AD165" s="41"/>
      <c r="AE165" s="41"/>
      <c r="AT165" s="19" t="s">
        <v>592</v>
      </c>
      <c r="AU165" s="19" t="s">
        <v>84</v>
      </c>
    </row>
    <row r="166" s="2" customFormat="1" ht="40.8" customHeight="1">
      <c r="A166" s="41"/>
      <c r="B166" s="42"/>
      <c r="C166" s="207" t="s">
        <v>494</v>
      </c>
      <c r="D166" s="207" t="s">
        <v>166</v>
      </c>
      <c r="E166" s="208" t="s">
        <v>1773</v>
      </c>
      <c r="F166" s="209" t="s">
        <v>1774</v>
      </c>
      <c r="G166" s="210" t="s">
        <v>1597</v>
      </c>
      <c r="H166" s="211">
        <v>1</v>
      </c>
      <c r="I166" s="212"/>
      <c r="J166" s="213">
        <f>ROUND(I166*H166,2)</f>
        <v>0</v>
      </c>
      <c r="K166" s="209" t="s">
        <v>32</v>
      </c>
      <c r="L166" s="47"/>
      <c r="M166" s="214" t="s">
        <v>32</v>
      </c>
      <c r="N166" s="215" t="s">
        <v>47</v>
      </c>
      <c r="O166" s="87"/>
      <c r="P166" s="216">
        <f>O166*H166</f>
        <v>0</v>
      </c>
      <c r="Q166" s="216">
        <v>0</v>
      </c>
      <c r="R166" s="216">
        <f>Q166*H166</f>
        <v>0</v>
      </c>
      <c r="S166" s="216">
        <v>0</v>
      </c>
      <c r="T166" s="217">
        <f>S166*H166</f>
        <v>0</v>
      </c>
      <c r="U166" s="41"/>
      <c r="V166" s="41"/>
      <c r="W166" s="41"/>
      <c r="X166" s="41"/>
      <c r="Y166" s="41"/>
      <c r="Z166" s="41"/>
      <c r="AA166" s="41"/>
      <c r="AB166" s="41"/>
      <c r="AC166" s="41"/>
      <c r="AD166" s="41"/>
      <c r="AE166" s="41"/>
      <c r="AR166" s="218" t="s">
        <v>171</v>
      </c>
      <c r="AT166" s="218" t="s">
        <v>166</v>
      </c>
      <c r="AU166" s="218" t="s">
        <v>84</v>
      </c>
      <c r="AY166" s="19" t="s">
        <v>164</v>
      </c>
      <c r="BE166" s="219">
        <f>IF(N166="základní",J166,0)</f>
        <v>0</v>
      </c>
      <c r="BF166" s="219">
        <f>IF(N166="snížená",J166,0)</f>
        <v>0</v>
      </c>
      <c r="BG166" s="219">
        <f>IF(N166="zákl. přenesená",J166,0)</f>
        <v>0</v>
      </c>
      <c r="BH166" s="219">
        <f>IF(N166="sníž. přenesená",J166,0)</f>
        <v>0</v>
      </c>
      <c r="BI166" s="219">
        <f>IF(N166="nulová",J166,0)</f>
        <v>0</v>
      </c>
      <c r="BJ166" s="19" t="s">
        <v>84</v>
      </c>
      <c r="BK166" s="219">
        <f>ROUND(I166*H166,2)</f>
        <v>0</v>
      </c>
      <c r="BL166" s="19" t="s">
        <v>171</v>
      </c>
      <c r="BM166" s="218" t="s">
        <v>791</v>
      </c>
    </row>
    <row r="167" s="2" customFormat="1">
      <c r="A167" s="41"/>
      <c r="B167" s="42"/>
      <c r="C167" s="43"/>
      <c r="D167" s="227" t="s">
        <v>592</v>
      </c>
      <c r="E167" s="43"/>
      <c r="F167" s="268" t="s">
        <v>1775</v>
      </c>
      <c r="G167" s="43"/>
      <c r="H167" s="43"/>
      <c r="I167" s="222"/>
      <c r="J167" s="43"/>
      <c r="K167" s="43"/>
      <c r="L167" s="47"/>
      <c r="M167" s="223"/>
      <c r="N167" s="224"/>
      <c r="O167" s="87"/>
      <c r="P167" s="87"/>
      <c r="Q167" s="87"/>
      <c r="R167" s="87"/>
      <c r="S167" s="87"/>
      <c r="T167" s="88"/>
      <c r="U167" s="41"/>
      <c r="V167" s="41"/>
      <c r="W167" s="41"/>
      <c r="X167" s="41"/>
      <c r="Y167" s="41"/>
      <c r="Z167" s="41"/>
      <c r="AA167" s="41"/>
      <c r="AB167" s="41"/>
      <c r="AC167" s="41"/>
      <c r="AD167" s="41"/>
      <c r="AE167" s="41"/>
      <c r="AT167" s="19" t="s">
        <v>592</v>
      </c>
      <c r="AU167" s="19" t="s">
        <v>84</v>
      </c>
    </row>
    <row r="168" s="2" customFormat="1" ht="40.8" customHeight="1">
      <c r="A168" s="41"/>
      <c r="B168" s="42"/>
      <c r="C168" s="207" t="s">
        <v>498</v>
      </c>
      <c r="D168" s="207" t="s">
        <v>166</v>
      </c>
      <c r="E168" s="208" t="s">
        <v>1776</v>
      </c>
      <c r="F168" s="209" t="s">
        <v>1926</v>
      </c>
      <c r="G168" s="210" t="s">
        <v>1597</v>
      </c>
      <c r="H168" s="211">
        <v>1</v>
      </c>
      <c r="I168" s="212"/>
      <c r="J168" s="213">
        <f>ROUND(I168*H168,2)</f>
        <v>0</v>
      </c>
      <c r="K168" s="209" t="s">
        <v>32</v>
      </c>
      <c r="L168" s="47"/>
      <c r="M168" s="214" t="s">
        <v>32</v>
      </c>
      <c r="N168" s="215" t="s">
        <v>47</v>
      </c>
      <c r="O168" s="87"/>
      <c r="P168" s="216">
        <f>O168*H168</f>
        <v>0</v>
      </c>
      <c r="Q168" s="216">
        <v>0</v>
      </c>
      <c r="R168" s="216">
        <f>Q168*H168</f>
        <v>0</v>
      </c>
      <c r="S168" s="216">
        <v>0</v>
      </c>
      <c r="T168" s="217">
        <f>S168*H168</f>
        <v>0</v>
      </c>
      <c r="U168" s="41"/>
      <c r="V168" s="41"/>
      <c r="W168" s="41"/>
      <c r="X168" s="41"/>
      <c r="Y168" s="41"/>
      <c r="Z168" s="41"/>
      <c r="AA168" s="41"/>
      <c r="AB168" s="41"/>
      <c r="AC168" s="41"/>
      <c r="AD168" s="41"/>
      <c r="AE168" s="41"/>
      <c r="AR168" s="218" t="s">
        <v>171</v>
      </c>
      <c r="AT168" s="218" t="s">
        <v>166</v>
      </c>
      <c r="AU168" s="218" t="s">
        <v>84</v>
      </c>
      <c r="AY168" s="19" t="s">
        <v>164</v>
      </c>
      <c r="BE168" s="219">
        <f>IF(N168="základní",J168,0)</f>
        <v>0</v>
      </c>
      <c r="BF168" s="219">
        <f>IF(N168="snížená",J168,0)</f>
        <v>0</v>
      </c>
      <c r="BG168" s="219">
        <f>IF(N168="zákl. přenesená",J168,0)</f>
        <v>0</v>
      </c>
      <c r="BH168" s="219">
        <f>IF(N168="sníž. přenesená",J168,0)</f>
        <v>0</v>
      </c>
      <c r="BI168" s="219">
        <f>IF(N168="nulová",J168,0)</f>
        <v>0</v>
      </c>
      <c r="BJ168" s="19" t="s">
        <v>84</v>
      </c>
      <c r="BK168" s="219">
        <f>ROUND(I168*H168,2)</f>
        <v>0</v>
      </c>
      <c r="BL168" s="19" t="s">
        <v>171</v>
      </c>
      <c r="BM168" s="218" t="s">
        <v>802</v>
      </c>
    </row>
    <row r="169" s="2" customFormat="1">
      <c r="A169" s="41"/>
      <c r="B169" s="42"/>
      <c r="C169" s="43"/>
      <c r="D169" s="227" t="s">
        <v>592</v>
      </c>
      <c r="E169" s="43"/>
      <c r="F169" s="268" t="s">
        <v>1778</v>
      </c>
      <c r="G169" s="43"/>
      <c r="H169" s="43"/>
      <c r="I169" s="222"/>
      <c r="J169" s="43"/>
      <c r="K169" s="43"/>
      <c r="L169" s="47"/>
      <c r="M169" s="223"/>
      <c r="N169" s="224"/>
      <c r="O169" s="87"/>
      <c r="P169" s="87"/>
      <c r="Q169" s="87"/>
      <c r="R169" s="87"/>
      <c r="S169" s="87"/>
      <c r="T169" s="88"/>
      <c r="U169" s="41"/>
      <c r="V169" s="41"/>
      <c r="W169" s="41"/>
      <c r="X169" s="41"/>
      <c r="Y169" s="41"/>
      <c r="Z169" s="41"/>
      <c r="AA169" s="41"/>
      <c r="AB169" s="41"/>
      <c r="AC169" s="41"/>
      <c r="AD169" s="41"/>
      <c r="AE169" s="41"/>
      <c r="AT169" s="19" t="s">
        <v>592</v>
      </c>
      <c r="AU169" s="19" t="s">
        <v>84</v>
      </c>
    </row>
    <row r="170" s="2" customFormat="1" ht="26.4" customHeight="1">
      <c r="A170" s="41"/>
      <c r="B170" s="42"/>
      <c r="C170" s="207" t="s">
        <v>507</v>
      </c>
      <c r="D170" s="207" t="s">
        <v>166</v>
      </c>
      <c r="E170" s="208" t="s">
        <v>1779</v>
      </c>
      <c r="F170" s="209" t="s">
        <v>1927</v>
      </c>
      <c r="G170" s="210" t="s">
        <v>1597</v>
      </c>
      <c r="H170" s="211">
        <v>1</v>
      </c>
      <c r="I170" s="212"/>
      <c r="J170" s="213">
        <f>ROUND(I170*H170,2)</f>
        <v>0</v>
      </c>
      <c r="K170" s="209" t="s">
        <v>32</v>
      </c>
      <c r="L170" s="47"/>
      <c r="M170" s="214" t="s">
        <v>32</v>
      </c>
      <c r="N170" s="215" t="s">
        <v>47</v>
      </c>
      <c r="O170" s="87"/>
      <c r="P170" s="216">
        <f>O170*H170</f>
        <v>0</v>
      </c>
      <c r="Q170" s="216">
        <v>0</v>
      </c>
      <c r="R170" s="216">
        <f>Q170*H170</f>
        <v>0</v>
      </c>
      <c r="S170" s="216">
        <v>0</v>
      </c>
      <c r="T170" s="217">
        <f>S170*H170</f>
        <v>0</v>
      </c>
      <c r="U170" s="41"/>
      <c r="V170" s="41"/>
      <c r="W170" s="41"/>
      <c r="X170" s="41"/>
      <c r="Y170" s="41"/>
      <c r="Z170" s="41"/>
      <c r="AA170" s="41"/>
      <c r="AB170" s="41"/>
      <c r="AC170" s="41"/>
      <c r="AD170" s="41"/>
      <c r="AE170" s="41"/>
      <c r="AR170" s="218" t="s">
        <v>171</v>
      </c>
      <c r="AT170" s="218" t="s">
        <v>166</v>
      </c>
      <c r="AU170" s="218" t="s">
        <v>84</v>
      </c>
      <c r="AY170" s="19" t="s">
        <v>164</v>
      </c>
      <c r="BE170" s="219">
        <f>IF(N170="základní",J170,0)</f>
        <v>0</v>
      </c>
      <c r="BF170" s="219">
        <f>IF(N170="snížená",J170,0)</f>
        <v>0</v>
      </c>
      <c r="BG170" s="219">
        <f>IF(N170="zákl. přenesená",J170,0)</f>
        <v>0</v>
      </c>
      <c r="BH170" s="219">
        <f>IF(N170="sníž. přenesená",J170,0)</f>
        <v>0</v>
      </c>
      <c r="BI170" s="219">
        <f>IF(N170="nulová",J170,0)</f>
        <v>0</v>
      </c>
      <c r="BJ170" s="19" t="s">
        <v>84</v>
      </c>
      <c r="BK170" s="219">
        <f>ROUND(I170*H170,2)</f>
        <v>0</v>
      </c>
      <c r="BL170" s="19" t="s">
        <v>171</v>
      </c>
      <c r="BM170" s="218" t="s">
        <v>816</v>
      </c>
    </row>
    <row r="171" s="2" customFormat="1">
      <c r="A171" s="41"/>
      <c r="B171" s="42"/>
      <c r="C171" s="43"/>
      <c r="D171" s="227" t="s">
        <v>592</v>
      </c>
      <c r="E171" s="43"/>
      <c r="F171" s="268" t="s">
        <v>1928</v>
      </c>
      <c r="G171" s="43"/>
      <c r="H171" s="43"/>
      <c r="I171" s="222"/>
      <c r="J171" s="43"/>
      <c r="K171" s="43"/>
      <c r="L171" s="47"/>
      <c r="M171" s="223"/>
      <c r="N171" s="224"/>
      <c r="O171" s="87"/>
      <c r="P171" s="87"/>
      <c r="Q171" s="87"/>
      <c r="R171" s="87"/>
      <c r="S171" s="87"/>
      <c r="T171" s="88"/>
      <c r="U171" s="41"/>
      <c r="V171" s="41"/>
      <c r="W171" s="41"/>
      <c r="X171" s="41"/>
      <c r="Y171" s="41"/>
      <c r="Z171" s="41"/>
      <c r="AA171" s="41"/>
      <c r="AB171" s="41"/>
      <c r="AC171" s="41"/>
      <c r="AD171" s="41"/>
      <c r="AE171" s="41"/>
      <c r="AT171" s="19" t="s">
        <v>592</v>
      </c>
      <c r="AU171" s="19" t="s">
        <v>84</v>
      </c>
    </row>
    <row r="172" s="2" customFormat="1" ht="24" customHeight="1">
      <c r="A172" s="41"/>
      <c r="B172" s="42"/>
      <c r="C172" s="207" t="s">
        <v>513</v>
      </c>
      <c r="D172" s="207" t="s">
        <v>166</v>
      </c>
      <c r="E172" s="208" t="s">
        <v>1782</v>
      </c>
      <c r="F172" s="209" t="s">
        <v>1929</v>
      </c>
      <c r="G172" s="210" t="s">
        <v>1597</v>
      </c>
      <c r="H172" s="211">
        <v>1</v>
      </c>
      <c r="I172" s="212"/>
      <c r="J172" s="213">
        <f>ROUND(I172*H172,2)</f>
        <v>0</v>
      </c>
      <c r="K172" s="209" t="s">
        <v>32</v>
      </c>
      <c r="L172" s="47"/>
      <c r="M172" s="214" t="s">
        <v>32</v>
      </c>
      <c r="N172" s="215" t="s">
        <v>47</v>
      </c>
      <c r="O172" s="87"/>
      <c r="P172" s="216">
        <f>O172*H172</f>
        <v>0</v>
      </c>
      <c r="Q172" s="216">
        <v>0</v>
      </c>
      <c r="R172" s="216">
        <f>Q172*H172</f>
        <v>0</v>
      </c>
      <c r="S172" s="216">
        <v>0</v>
      </c>
      <c r="T172" s="217">
        <f>S172*H172</f>
        <v>0</v>
      </c>
      <c r="U172" s="41"/>
      <c r="V172" s="41"/>
      <c r="W172" s="41"/>
      <c r="X172" s="41"/>
      <c r="Y172" s="41"/>
      <c r="Z172" s="41"/>
      <c r="AA172" s="41"/>
      <c r="AB172" s="41"/>
      <c r="AC172" s="41"/>
      <c r="AD172" s="41"/>
      <c r="AE172" s="41"/>
      <c r="AR172" s="218" t="s">
        <v>171</v>
      </c>
      <c r="AT172" s="218" t="s">
        <v>166</v>
      </c>
      <c r="AU172" s="218" t="s">
        <v>84</v>
      </c>
      <c r="AY172" s="19" t="s">
        <v>164</v>
      </c>
      <c r="BE172" s="219">
        <f>IF(N172="základní",J172,0)</f>
        <v>0</v>
      </c>
      <c r="BF172" s="219">
        <f>IF(N172="snížená",J172,0)</f>
        <v>0</v>
      </c>
      <c r="BG172" s="219">
        <f>IF(N172="zákl. přenesená",J172,0)</f>
        <v>0</v>
      </c>
      <c r="BH172" s="219">
        <f>IF(N172="sníž. přenesená",J172,0)</f>
        <v>0</v>
      </c>
      <c r="BI172" s="219">
        <f>IF(N172="nulová",J172,0)</f>
        <v>0</v>
      </c>
      <c r="BJ172" s="19" t="s">
        <v>84</v>
      </c>
      <c r="BK172" s="219">
        <f>ROUND(I172*H172,2)</f>
        <v>0</v>
      </c>
      <c r="BL172" s="19" t="s">
        <v>171</v>
      </c>
      <c r="BM172" s="218" t="s">
        <v>828</v>
      </c>
    </row>
    <row r="173" s="2" customFormat="1">
      <c r="A173" s="41"/>
      <c r="B173" s="42"/>
      <c r="C173" s="43"/>
      <c r="D173" s="227" t="s">
        <v>592</v>
      </c>
      <c r="E173" s="43"/>
      <c r="F173" s="268" t="s">
        <v>1930</v>
      </c>
      <c r="G173" s="43"/>
      <c r="H173" s="43"/>
      <c r="I173" s="222"/>
      <c r="J173" s="43"/>
      <c r="K173" s="43"/>
      <c r="L173" s="47"/>
      <c r="M173" s="223"/>
      <c r="N173" s="224"/>
      <c r="O173" s="87"/>
      <c r="P173" s="87"/>
      <c r="Q173" s="87"/>
      <c r="R173" s="87"/>
      <c r="S173" s="87"/>
      <c r="T173" s="88"/>
      <c r="U173" s="41"/>
      <c r="V173" s="41"/>
      <c r="W173" s="41"/>
      <c r="X173" s="41"/>
      <c r="Y173" s="41"/>
      <c r="Z173" s="41"/>
      <c r="AA173" s="41"/>
      <c r="AB173" s="41"/>
      <c r="AC173" s="41"/>
      <c r="AD173" s="41"/>
      <c r="AE173" s="41"/>
      <c r="AT173" s="19" t="s">
        <v>592</v>
      </c>
      <c r="AU173" s="19" t="s">
        <v>84</v>
      </c>
    </row>
    <row r="174" s="2" customFormat="1" ht="26.4" customHeight="1">
      <c r="A174" s="41"/>
      <c r="B174" s="42"/>
      <c r="C174" s="207" t="s">
        <v>519</v>
      </c>
      <c r="D174" s="207" t="s">
        <v>166</v>
      </c>
      <c r="E174" s="208" t="s">
        <v>1784</v>
      </c>
      <c r="F174" s="209" t="s">
        <v>1783</v>
      </c>
      <c r="G174" s="210" t="s">
        <v>1597</v>
      </c>
      <c r="H174" s="211">
        <v>1</v>
      </c>
      <c r="I174" s="212"/>
      <c r="J174" s="213">
        <f>ROUND(I174*H174,2)</f>
        <v>0</v>
      </c>
      <c r="K174" s="209" t="s">
        <v>32</v>
      </c>
      <c r="L174" s="47"/>
      <c r="M174" s="214" t="s">
        <v>32</v>
      </c>
      <c r="N174" s="215" t="s">
        <v>47</v>
      </c>
      <c r="O174" s="87"/>
      <c r="P174" s="216">
        <f>O174*H174</f>
        <v>0</v>
      </c>
      <c r="Q174" s="216">
        <v>0</v>
      </c>
      <c r="R174" s="216">
        <f>Q174*H174</f>
        <v>0</v>
      </c>
      <c r="S174" s="216">
        <v>0</v>
      </c>
      <c r="T174" s="217">
        <f>S174*H174</f>
        <v>0</v>
      </c>
      <c r="U174" s="41"/>
      <c r="V174" s="41"/>
      <c r="W174" s="41"/>
      <c r="X174" s="41"/>
      <c r="Y174" s="41"/>
      <c r="Z174" s="41"/>
      <c r="AA174" s="41"/>
      <c r="AB174" s="41"/>
      <c r="AC174" s="41"/>
      <c r="AD174" s="41"/>
      <c r="AE174" s="41"/>
      <c r="AR174" s="218" t="s">
        <v>171</v>
      </c>
      <c r="AT174" s="218" t="s">
        <v>166</v>
      </c>
      <c r="AU174" s="218" t="s">
        <v>84</v>
      </c>
      <c r="AY174" s="19" t="s">
        <v>164</v>
      </c>
      <c r="BE174" s="219">
        <f>IF(N174="základní",J174,0)</f>
        <v>0</v>
      </c>
      <c r="BF174" s="219">
        <f>IF(N174="snížená",J174,0)</f>
        <v>0</v>
      </c>
      <c r="BG174" s="219">
        <f>IF(N174="zákl. přenesená",J174,0)</f>
        <v>0</v>
      </c>
      <c r="BH174" s="219">
        <f>IF(N174="sníž. přenesená",J174,0)</f>
        <v>0</v>
      </c>
      <c r="BI174" s="219">
        <f>IF(N174="nulová",J174,0)</f>
        <v>0</v>
      </c>
      <c r="BJ174" s="19" t="s">
        <v>84</v>
      </c>
      <c r="BK174" s="219">
        <f>ROUND(I174*H174,2)</f>
        <v>0</v>
      </c>
      <c r="BL174" s="19" t="s">
        <v>171</v>
      </c>
      <c r="BM174" s="218" t="s">
        <v>839</v>
      </c>
    </row>
    <row r="175" s="2" customFormat="1" ht="40.8" customHeight="1">
      <c r="A175" s="41"/>
      <c r="B175" s="42"/>
      <c r="C175" s="207" t="s">
        <v>523</v>
      </c>
      <c r="D175" s="207" t="s">
        <v>166</v>
      </c>
      <c r="E175" s="208" t="s">
        <v>1931</v>
      </c>
      <c r="F175" s="209" t="s">
        <v>1774</v>
      </c>
      <c r="G175" s="210" t="s">
        <v>1597</v>
      </c>
      <c r="H175" s="211">
        <v>1</v>
      </c>
      <c r="I175" s="212"/>
      <c r="J175" s="213">
        <f>ROUND(I175*H175,2)</f>
        <v>0</v>
      </c>
      <c r="K175" s="209" t="s">
        <v>32</v>
      </c>
      <c r="L175" s="47"/>
      <c r="M175" s="214" t="s">
        <v>32</v>
      </c>
      <c r="N175" s="215" t="s">
        <v>47</v>
      </c>
      <c r="O175" s="87"/>
      <c r="P175" s="216">
        <f>O175*H175</f>
        <v>0</v>
      </c>
      <c r="Q175" s="216">
        <v>0</v>
      </c>
      <c r="R175" s="216">
        <f>Q175*H175</f>
        <v>0</v>
      </c>
      <c r="S175" s="216">
        <v>0</v>
      </c>
      <c r="T175" s="217">
        <f>S175*H175</f>
        <v>0</v>
      </c>
      <c r="U175" s="41"/>
      <c r="V175" s="41"/>
      <c r="W175" s="41"/>
      <c r="X175" s="41"/>
      <c r="Y175" s="41"/>
      <c r="Z175" s="41"/>
      <c r="AA175" s="41"/>
      <c r="AB175" s="41"/>
      <c r="AC175" s="41"/>
      <c r="AD175" s="41"/>
      <c r="AE175" s="41"/>
      <c r="AR175" s="218" t="s">
        <v>171</v>
      </c>
      <c r="AT175" s="218" t="s">
        <v>166</v>
      </c>
      <c r="AU175" s="218" t="s">
        <v>84</v>
      </c>
      <c r="AY175" s="19" t="s">
        <v>164</v>
      </c>
      <c r="BE175" s="219">
        <f>IF(N175="základní",J175,0)</f>
        <v>0</v>
      </c>
      <c r="BF175" s="219">
        <f>IF(N175="snížená",J175,0)</f>
        <v>0</v>
      </c>
      <c r="BG175" s="219">
        <f>IF(N175="zákl. přenesená",J175,0)</f>
        <v>0</v>
      </c>
      <c r="BH175" s="219">
        <f>IF(N175="sníž. přenesená",J175,0)</f>
        <v>0</v>
      </c>
      <c r="BI175" s="219">
        <f>IF(N175="nulová",J175,0)</f>
        <v>0</v>
      </c>
      <c r="BJ175" s="19" t="s">
        <v>84</v>
      </c>
      <c r="BK175" s="219">
        <f>ROUND(I175*H175,2)</f>
        <v>0</v>
      </c>
      <c r="BL175" s="19" t="s">
        <v>171</v>
      </c>
      <c r="BM175" s="218" t="s">
        <v>847</v>
      </c>
    </row>
    <row r="176" s="2" customFormat="1">
      <c r="A176" s="41"/>
      <c r="B176" s="42"/>
      <c r="C176" s="43"/>
      <c r="D176" s="227" t="s">
        <v>592</v>
      </c>
      <c r="E176" s="43"/>
      <c r="F176" s="268" t="s">
        <v>1785</v>
      </c>
      <c r="G176" s="43"/>
      <c r="H176" s="43"/>
      <c r="I176" s="222"/>
      <c r="J176" s="43"/>
      <c r="K176" s="43"/>
      <c r="L176" s="47"/>
      <c r="M176" s="274"/>
      <c r="N176" s="275"/>
      <c r="O176" s="271"/>
      <c r="P176" s="271"/>
      <c r="Q176" s="271"/>
      <c r="R176" s="271"/>
      <c r="S176" s="271"/>
      <c r="T176" s="276"/>
      <c r="U176" s="41"/>
      <c r="V176" s="41"/>
      <c r="W176" s="41"/>
      <c r="X176" s="41"/>
      <c r="Y176" s="41"/>
      <c r="Z176" s="41"/>
      <c r="AA176" s="41"/>
      <c r="AB176" s="41"/>
      <c r="AC176" s="41"/>
      <c r="AD176" s="41"/>
      <c r="AE176" s="41"/>
      <c r="AT176" s="19" t="s">
        <v>592</v>
      </c>
      <c r="AU176" s="19" t="s">
        <v>84</v>
      </c>
    </row>
    <row r="177" s="2" customFormat="1" ht="6.96" customHeight="1">
      <c r="A177" s="41"/>
      <c r="B177" s="62"/>
      <c r="C177" s="63"/>
      <c r="D177" s="63"/>
      <c r="E177" s="63"/>
      <c r="F177" s="63"/>
      <c r="G177" s="63"/>
      <c r="H177" s="63"/>
      <c r="I177" s="63"/>
      <c r="J177" s="63"/>
      <c r="K177" s="63"/>
      <c r="L177" s="47"/>
      <c r="M177" s="41"/>
      <c r="O177" s="41"/>
      <c r="P177" s="41"/>
      <c r="Q177" s="41"/>
      <c r="R177" s="41"/>
      <c r="S177" s="41"/>
      <c r="T177" s="41"/>
      <c r="U177" s="41"/>
      <c r="V177" s="41"/>
      <c r="W177" s="41"/>
      <c r="X177" s="41"/>
      <c r="Y177" s="41"/>
      <c r="Z177" s="41"/>
      <c r="AA177" s="41"/>
      <c r="AB177" s="41"/>
      <c r="AC177" s="41"/>
      <c r="AD177" s="41"/>
      <c r="AE177" s="41"/>
    </row>
  </sheetData>
  <sheetProtection sheet="1" autoFilter="0" formatColumns="0" formatRows="0" objects="1" scenarios="1" spinCount="100000" saltValue="czzEbYcbq/W9BlpreMhsSaLihe8H7b5g3kKhXX+dIamP5vV240ucsgl0pdeP+gtL0hvIVytE6m12CE3Pra/JQg==" hashValue="IMXM9o1XESMQBlyw5D0Hol5xd4NlW1dtsMWKXfqPNTyXTg9qFvKHps35Dd/tFNvff/8Tw1i20boIF7sIEVMT8w==" algorithmName="SHA-512" password="CC35"/>
  <autoFilter ref="C81:K176"/>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101</v>
      </c>
    </row>
    <row r="3" s="1" customFormat="1" ht="6.96" customHeight="1">
      <c r="B3" s="131"/>
      <c r="C3" s="132"/>
      <c r="D3" s="132"/>
      <c r="E3" s="132"/>
      <c r="F3" s="132"/>
      <c r="G3" s="132"/>
      <c r="H3" s="132"/>
      <c r="I3" s="132"/>
      <c r="J3" s="132"/>
      <c r="K3" s="132"/>
      <c r="L3" s="22"/>
      <c r="AT3" s="19" t="s">
        <v>86</v>
      </c>
    </row>
    <row r="4" s="1" customFormat="1" ht="24.96" customHeight="1">
      <c r="B4" s="22"/>
      <c r="D4" s="133" t="s">
        <v>116</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Energetické úspory budovy č.5</v>
      </c>
      <c r="F7" s="135"/>
      <c r="G7" s="135"/>
      <c r="H7" s="135"/>
      <c r="L7" s="22"/>
    </row>
    <row r="8" s="2" customFormat="1" ht="12" customHeight="1">
      <c r="A8" s="41"/>
      <c r="B8" s="47"/>
      <c r="C8" s="41"/>
      <c r="D8" s="135" t="s">
        <v>117</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1932</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33</v>
      </c>
      <c r="G12" s="41"/>
      <c r="H12" s="41"/>
      <c r="I12" s="135" t="s">
        <v>24</v>
      </c>
      <c r="J12" s="140" t="str">
        <f>'Rekapitulace stavby'!AN8</f>
        <v>17. 12. 2023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ROUND(J80,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ROUND((SUM(BE80:BE113)),  2)</f>
        <v>0</v>
      </c>
      <c r="G33" s="41"/>
      <c r="H33" s="41"/>
      <c r="I33" s="151">
        <v>0.20999999999999999</v>
      </c>
      <c r="J33" s="150">
        <f>ROUND(((SUM(BE80:BE113))*I33),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ROUND((SUM(BF80:BF113)),  2)</f>
        <v>0</v>
      </c>
      <c r="G34" s="41"/>
      <c r="H34" s="41"/>
      <c r="I34" s="151">
        <v>0.12</v>
      </c>
      <c r="J34" s="150">
        <f>ROUND(((SUM(BF80:BF113))*I34),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ROUND((SUM(BG80:BG113)),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ROUND((SUM(BH80:BH113)),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ROUND((SUM(BI80:BI113)),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119</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Energetické úspory budovy č.5</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117</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06 - FVE VRN</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 xml:space="preserve"> </v>
      </c>
      <c r="G52" s="43"/>
      <c r="H52" s="43"/>
      <c r="I52" s="34" t="s">
        <v>24</v>
      </c>
      <c r="J52" s="75" t="str">
        <f>IF(J12="","",J12)</f>
        <v>17. 12. 2023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120</v>
      </c>
      <c r="D57" s="165"/>
      <c r="E57" s="165"/>
      <c r="F57" s="165"/>
      <c r="G57" s="165"/>
      <c r="H57" s="165"/>
      <c r="I57" s="165"/>
      <c r="J57" s="166" t="s">
        <v>121</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J80</f>
        <v>0</v>
      </c>
      <c r="K59" s="43"/>
      <c r="L59" s="137"/>
      <c r="S59" s="41"/>
      <c r="T59" s="41"/>
      <c r="U59" s="41"/>
      <c r="V59" s="41"/>
      <c r="W59" s="41"/>
      <c r="X59" s="41"/>
      <c r="Y59" s="41"/>
      <c r="Z59" s="41"/>
      <c r="AA59" s="41"/>
      <c r="AB59" s="41"/>
      <c r="AC59" s="41"/>
      <c r="AD59" s="41"/>
      <c r="AE59" s="41"/>
      <c r="AU59" s="19" t="s">
        <v>122</v>
      </c>
    </row>
    <row r="60" s="9" customFormat="1" ht="24.96" customHeight="1">
      <c r="A60" s="9"/>
      <c r="B60" s="168"/>
      <c r="C60" s="169"/>
      <c r="D60" s="170" t="s">
        <v>1933</v>
      </c>
      <c r="E60" s="171"/>
      <c r="F60" s="171"/>
      <c r="G60" s="171"/>
      <c r="H60" s="171"/>
      <c r="I60" s="171"/>
      <c r="J60" s="172">
        <f>J81</f>
        <v>0</v>
      </c>
      <c r="K60" s="169"/>
      <c r="L60" s="173"/>
      <c r="S60" s="9"/>
      <c r="T60" s="9"/>
      <c r="U60" s="9"/>
      <c r="V60" s="9"/>
      <c r="W60" s="9"/>
      <c r="X60" s="9"/>
      <c r="Y60" s="9"/>
      <c r="Z60" s="9"/>
      <c r="AA60" s="9"/>
      <c r="AB60" s="9"/>
      <c r="AC60" s="9"/>
      <c r="AD60" s="9"/>
      <c r="AE60" s="9"/>
    </row>
    <row r="61" s="2" customFormat="1" ht="21.84" customHeight="1">
      <c r="A61" s="41"/>
      <c r="B61" s="42"/>
      <c r="C61" s="43"/>
      <c r="D61" s="43"/>
      <c r="E61" s="43"/>
      <c r="F61" s="43"/>
      <c r="G61" s="43"/>
      <c r="H61" s="43"/>
      <c r="I61" s="43"/>
      <c r="J61" s="43"/>
      <c r="K61" s="43"/>
      <c r="L61" s="137"/>
      <c r="S61" s="41"/>
      <c r="T61" s="41"/>
      <c r="U61" s="41"/>
      <c r="V61" s="41"/>
      <c r="W61" s="41"/>
      <c r="X61" s="41"/>
      <c r="Y61" s="41"/>
      <c r="Z61" s="41"/>
      <c r="AA61" s="41"/>
      <c r="AB61" s="41"/>
      <c r="AC61" s="41"/>
      <c r="AD61" s="41"/>
      <c r="AE61" s="41"/>
    </row>
    <row r="62" s="2" customFormat="1" ht="6.96" customHeight="1">
      <c r="A62" s="41"/>
      <c r="B62" s="62"/>
      <c r="C62" s="63"/>
      <c r="D62" s="63"/>
      <c r="E62" s="63"/>
      <c r="F62" s="63"/>
      <c r="G62" s="63"/>
      <c r="H62" s="63"/>
      <c r="I62" s="63"/>
      <c r="J62" s="63"/>
      <c r="K62" s="63"/>
      <c r="L62" s="137"/>
      <c r="S62" s="41"/>
      <c r="T62" s="41"/>
      <c r="U62" s="41"/>
      <c r="V62" s="41"/>
      <c r="W62" s="41"/>
      <c r="X62" s="41"/>
      <c r="Y62" s="41"/>
      <c r="Z62" s="41"/>
      <c r="AA62" s="41"/>
      <c r="AB62" s="41"/>
      <c r="AC62" s="41"/>
      <c r="AD62" s="41"/>
      <c r="AE62" s="41"/>
    </row>
    <row r="66" s="2" customFormat="1" ht="6.96" customHeight="1">
      <c r="A66" s="41"/>
      <c r="B66" s="64"/>
      <c r="C66" s="65"/>
      <c r="D66" s="65"/>
      <c r="E66" s="65"/>
      <c r="F66" s="65"/>
      <c r="G66" s="65"/>
      <c r="H66" s="65"/>
      <c r="I66" s="65"/>
      <c r="J66" s="65"/>
      <c r="K66" s="65"/>
      <c r="L66" s="137"/>
      <c r="S66" s="41"/>
      <c r="T66" s="41"/>
      <c r="U66" s="41"/>
      <c r="V66" s="41"/>
      <c r="W66" s="41"/>
      <c r="X66" s="41"/>
      <c r="Y66" s="41"/>
      <c r="Z66" s="41"/>
      <c r="AA66" s="41"/>
      <c r="AB66" s="41"/>
      <c r="AC66" s="41"/>
      <c r="AD66" s="41"/>
      <c r="AE66" s="41"/>
    </row>
    <row r="67" s="2" customFormat="1" ht="24.96" customHeight="1">
      <c r="A67" s="41"/>
      <c r="B67" s="42"/>
      <c r="C67" s="25" t="s">
        <v>149</v>
      </c>
      <c r="D67" s="43"/>
      <c r="E67" s="43"/>
      <c r="F67" s="43"/>
      <c r="G67" s="43"/>
      <c r="H67" s="43"/>
      <c r="I67" s="43"/>
      <c r="J67" s="43"/>
      <c r="K67" s="43"/>
      <c r="L67" s="137"/>
      <c r="S67" s="41"/>
      <c r="T67" s="41"/>
      <c r="U67" s="41"/>
      <c r="V67" s="41"/>
      <c r="W67" s="41"/>
      <c r="X67" s="41"/>
      <c r="Y67" s="41"/>
      <c r="Z67" s="41"/>
      <c r="AA67" s="41"/>
      <c r="AB67" s="41"/>
      <c r="AC67" s="41"/>
      <c r="AD67" s="41"/>
      <c r="AE67" s="41"/>
    </row>
    <row r="68" s="2" customFormat="1" ht="6.96" customHeight="1">
      <c r="A68" s="41"/>
      <c r="B68" s="42"/>
      <c r="C68" s="43"/>
      <c r="D68" s="43"/>
      <c r="E68" s="43"/>
      <c r="F68" s="43"/>
      <c r="G68" s="43"/>
      <c r="H68" s="43"/>
      <c r="I68" s="43"/>
      <c r="J68" s="43"/>
      <c r="K68" s="43"/>
      <c r="L68" s="137"/>
      <c r="S68" s="41"/>
      <c r="T68" s="41"/>
      <c r="U68" s="41"/>
      <c r="V68" s="41"/>
      <c r="W68" s="41"/>
      <c r="X68" s="41"/>
      <c r="Y68" s="41"/>
      <c r="Z68" s="41"/>
      <c r="AA68" s="41"/>
      <c r="AB68" s="41"/>
      <c r="AC68" s="41"/>
      <c r="AD68" s="41"/>
      <c r="AE68" s="41"/>
    </row>
    <row r="69" s="2" customFormat="1" ht="12" customHeight="1">
      <c r="A69" s="41"/>
      <c r="B69" s="42"/>
      <c r="C69" s="34" t="s">
        <v>16</v>
      </c>
      <c r="D69" s="43"/>
      <c r="E69" s="43"/>
      <c r="F69" s="43"/>
      <c r="G69" s="43"/>
      <c r="H69" s="43"/>
      <c r="I69" s="43"/>
      <c r="J69" s="43"/>
      <c r="K69" s="43"/>
      <c r="L69" s="137"/>
      <c r="S69" s="41"/>
      <c r="T69" s="41"/>
      <c r="U69" s="41"/>
      <c r="V69" s="41"/>
      <c r="W69" s="41"/>
      <c r="X69" s="41"/>
      <c r="Y69" s="41"/>
      <c r="Z69" s="41"/>
      <c r="AA69" s="41"/>
      <c r="AB69" s="41"/>
      <c r="AC69" s="41"/>
      <c r="AD69" s="41"/>
      <c r="AE69" s="41"/>
    </row>
    <row r="70" s="2" customFormat="1" ht="16.5" customHeight="1">
      <c r="A70" s="41"/>
      <c r="B70" s="42"/>
      <c r="C70" s="43"/>
      <c r="D70" s="43"/>
      <c r="E70" s="163" t="str">
        <f>E7</f>
        <v>Energetické úspory budovy č.5</v>
      </c>
      <c r="F70" s="34"/>
      <c r="G70" s="34"/>
      <c r="H70" s="34"/>
      <c r="I70" s="43"/>
      <c r="J70" s="43"/>
      <c r="K70" s="43"/>
      <c r="L70" s="137"/>
      <c r="S70" s="41"/>
      <c r="T70" s="41"/>
      <c r="U70" s="41"/>
      <c r="V70" s="41"/>
      <c r="W70" s="41"/>
      <c r="X70" s="41"/>
      <c r="Y70" s="41"/>
      <c r="Z70" s="41"/>
      <c r="AA70" s="41"/>
      <c r="AB70" s="41"/>
      <c r="AC70" s="41"/>
      <c r="AD70" s="41"/>
      <c r="AE70" s="41"/>
    </row>
    <row r="71" s="2" customFormat="1" ht="12" customHeight="1">
      <c r="A71" s="41"/>
      <c r="B71" s="42"/>
      <c r="C71" s="34" t="s">
        <v>117</v>
      </c>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16.5" customHeight="1">
      <c r="A72" s="41"/>
      <c r="B72" s="42"/>
      <c r="C72" s="43"/>
      <c r="D72" s="43"/>
      <c r="E72" s="72" t="str">
        <f>E9</f>
        <v>06 - FVE VRN</v>
      </c>
      <c r="F72" s="43"/>
      <c r="G72" s="43"/>
      <c r="H72" s="43"/>
      <c r="I72" s="43"/>
      <c r="J72" s="43"/>
      <c r="K72" s="43"/>
      <c r="L72" s="137"/>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2" customHeight="1">
      <c r="A74" s="41"/>
      <c r="B74" s="42"/>
      <c r="C74" s="34" t="s">
        <v>22</v>
      </c>
      <c r="D74" s="43"/>
      <c r="E74" s="43"/>
      <c r="F74" s="29" t="str">
        <f>F12</f>
        <v xml:space="preserve"> </v>
      </c>
      <c r="G74" s="43"/>
      <c r="H74" s="43"/>
      <c r="I74" s="34" t="s">
        <v>24</v>
      </c>
      <c r="J74" s="75" t="str">
        <f>IF(J12="","",J12)</f>
        <v>17. 12. 2023</v>
      </c>
      <c r="K74" s="43"/>
      <c r="L74" s="137"/>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5.15" customHeight="1">
      <c r="A76" s="41"/>
      <c r="B76" s="42"/>
      <c r="C76" s="34" t="s">
        <v>30</v>
      </c>
      <c r="D76" s="43"/>
      <c r="E76" s="43"/>
      <c r="F76" s="29" t="str">
        <f>E15</f>
        <v xml:space="preserve"> </v>
      </c>
      <c r="G76" s="43"/>
      <c r="H76" s="43"/>
      <c r="I76" s="34" t="s">
        <v>37</v>
      </c>
      <c r="J76" s="39" t="str">
        <f>E21</f>
        <v xml:space="preserve"> </v>
      </c>
      <c r="K76" s="43"/>
      <c r="L76" s="137"/>
      <c r="S76" s="41"/>
      <c r="T76" s="41"/>
      <c r="U76" s="41"/>
      <c r="V76" s="41"/>
      <c r="W76" s="41"/>
      <c r="X76" s="41"/>
      <c r="Y76" s="41"/>
      <c r="Z76" s="41"/>
      <c r="AA76" s="41"/>
      <c r="AB76" s="41"/>
      <c r="AC76" s="41"/>
      <c r="AD76" s="41"/>
      <c r="AE76" s="41"/>
    </row>
    <row r="77" s="2" customFormat="1" ht="15.15" customHeight="1">
      <c r="A77" s="41"/>
      <c r="B77" s="42"/>
      <c r="C77" s="34" t="s">
        <v>35</v>
      </c>
      <c r="D77" s="43"/>
      <c r="E77" s="43"/>
      <c r="F77" s="29" t="str">
        <f>IF(E18="","",E18)</f>
        <v>Vyplň údaj</v>
      </c>
      <c r="G77" s="43"/>
      <c r="H77" s="43"/>
      <c r="I77" s="34" t="s">
        <v>39</v>
      </c>
      <c r="J77" s="39" t="str">
        <f>E24</f>
        <v xml:space="preserve"> </v>
      </c>
      <c r="K77" s="43"/>
      <c r="L77" s="137"/>
      <c r="S77" s="41"/>
      <c r="T77" s="41"/>
      <c r="U77" s="41"/>
      <c r="V77" s="41"/>
      <c r="W77" s="41"/>
      <c r="X77" s="41"/>
      <c r="Y77" s="41"/>
      <c r="Z77" s="41"/>
      <c r="AA77" s="41"/>
      <c r="AB77" s="41"/>
      <c r="AC77" s="41"/>
      <c r="AD77" s="41"/>
      <c r="AE77" s="41"/>
    </row>
    <row r="78" s="2" customFormat="1" ht="10.32"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11" customFormat="1" ht="29.28" customHeight="1">
      <c r="A79" s="180"/>
      <c r="B79" s="181"/>
      <c r="C79" s="182" t="s">
        <v>150</v>
      </c>
      <c r="D79" s="183" t="s">
        <v>61</v>
      </c>
      <c r="E79" s="183" t="s">
        <v>57</v>
      </c>
      <c r="F79" s="183" t="s">
        <v>58</v>
      </c>
      <c r="G79" s="183" t="s">
        <v>151</v>
      </c>
      <c r="H79" s="183" t="s">
        <v>152</v>
      </c>
      <c r="I79" s="183" t="s">
        <v>153</v>
      </c>
      <c r="J79" s="183" t="s">
        <v>121</v>
      </c>
      <c r="K79" s="184" t="s">
        <v>154</v>
      </c>
      <c r="L79" s="185"/>
      <c r="M79" s="95" t="s">
        <v>32</v>
      </c>
      <c r="N79" s="96" t="s">
        <v>46</v>
      </c>
      <c r="O79" s="96" t="s">
        <v>155</v>
      </c>
      <c r="P79" s="96" t="s">
        <v>156</v>
      </c>
      <c r="Q79" s="96" t="s">
        <v>157</v>
      </c>
      <c r="R79" s="96" t="s">
        <v>158</v>
      </c>
      <c r="S79" s="96" t="s">
        <v>159</v>
      </c>
      <c r="T79" s="97" t="s">
        <v>160</v>
      </c>
      <c r="U79" s="180"/>
      <c r="V79" s="180"/>
      <c r="W79" s="180"/>
      <c r="X79" s="180"/>
      <c r="Y79" s="180"/>
      <c r="Z79" s="180"/>
      <c r="AA79" s="180"/>
      <c r="AB79" s="180"/>
      <c r="AC79" s="180"/>
      <c r="AD79" s="180"/>
      <c r="AE79" s="180"/>
    </row>
    <row r="80" s="2" customFormat="1" ht="22.8" customHeight="1">
      <c r="A80" s="41"/>
      <c r="B80" s="42"/>
      <c r="C80" s="102" t="s">
        <v>161</v>
      </c>
      <c r="D80" s="43"/>
      <c r="E80" s="43"/>
      <c r="F80" s="43"/>
      <c r="G80" s="43"/>
      <c r="H80" s="43"/>
      <c r="I80" s="43"/>
      <c r="J80" s="186">
        <f>BK80</f>
        <v>0</v>
      </c>
      <c r="K80" s="43"/>
      <c r="L80" s="47"/>
      <c r="M80" s="98"/>
      <c r="N80" s="187"/>
      <c r="O80" s="99"/>
      <c r="P80" s="188">
        <f>P81</f>
        <v>0</v>
      </c>
      <c r="Q80" s="99"/>
      <c r="R80" s="188">
        <f>R81</f>
        <v>0</v>
      </c>
      <c r="S80" s="99"/>
      <c r="T80" s="189">
        <f>T81</f>
        <v>0</v>
      </c>
      <c r="U80" s="41"/>
      <c r="V80" s="41"/>
      <c r="W80" s="41"/>
      <c r="X80" s="41"/>
      <c r="Y80" s="41"/>
      <c r="Z80" s="41"/>
      <c r="AA80" s="41"/>
      <c r="AB80" s="41"/>
      <c r="AC80" s="41"/>
      <c r="AD80" s="41"/>
      <c r="AE80" s="41"/>
      <c r="AT80" s="19" t="s">
        <v>75</v>
      </c>
      <c r="AU80" s="19" t="s">
        <v>122</v>
      </c>
      <c r="BK80" s="190">
        <f>BK81</f>
        <v>0</v>
      </c>
    </row>
    <row r="81" s="12" customFormat="1" ht="25.92" customHeight="1">
      <c r="A81" s="12"/>
      <c r="B81" s="191"/>
      <c r="C81" s="192"/>
      <c r="D81" s="193" t="s">
        <v>75</v>
      </c>
      <c r="E81" s="194" t="s">
        <v>171</v>
      </c>
      <c r="F81" s="194" t="s">
        <v>1817</v>
      </c>
      <c r="G81" s="192"/>
      <c r="H81" s="192"/>
      <c r="I81" s="195"/>
      <c r="J81" s="196">
        <f>BK81</f>
        <v>0</v>
      </c>
      <c r="K81" s="192"/>
      <c r="L81" s="197"/>
      <c r="M81" s="198"/>
      <c r="N81" s="199"/>
      <c r="O81" s="199"/>
      <c r="P81" s="200">
        <f>SUM(P82:P113)</f>
        <v>0</v>
      </c>
      <c r="Q81" s="199"/>
      <c r="R81" s="200">
        <f>SUM(R82:R113)</f>
        <v>0</v>
      </c>
      <c r="S81" s="199"/>
      <c r="T81" s="201">
        <f>SUM(T82:T113)</f>
        <v>0</v>
      </c>
      <c r="U81" s="12"/>
      <c r="V81" s="12"/>
      <c r="W81" s="12"/>
      <c r="X81" s="12"/>
      <c r="Y81" s="12"/>
      <c r="Z81" s="12"/>
      <c r="AA81" s="12"/>
      <c r="AB81" s="12"/>
      <c r="AC81" s="12"/>
      <c r="AD81" s="12"/>
      <c r="AE81" s="12"/>
      <c r="AR81" s="202" t="s">
        <v>84</v>
      </c>
      <c r="AT81" s="203" t="s">
        <v>75</v>
      </c>
      <c r="AU81" s="203" t="s">
        <v>76</v>
      </c>
      <c r="AY81" s="202" t="s">
        <v>164</v>
      </c>
      <c r="BK81" s="204">
        <f>SUM(BK82:BK113)</f>
        <v>0</v>
      </c>
    </row>
    <row r="82" s="2" customFormat="1" ht="48" customHeight="1">
      <c r="A82" s="41"/>
      <c r="B82" s="42"/>
      <c r="C82" s="207" t="s">
        <v>84</v>
      </c>
      <c r="D82" s="207" t="s">
        <v>166</v>
      </c>
      <c r="E82" s="208" t="s">
        <v>1787</v>
      </c>
      <c r="F82" s="209" t="s">
        <v>1819</v>
      </c>
      <c r="G82" s="210" t="s">
        <v>1597</v>
      </c>
      <c r="H82" s="211">
        <v>1</v>
      </c>
      <c r="I82" s="212"/>
      <c r="J82" s="213">
        <f>ROUND(I82*H82,2)</f>
        <v>0</v>
      </c>
      <c r="K82" s="209" t="s">
        <v>32</v>
      </c>
      <c r="L82" s="47"/>
      <c r="M82" s="214" t="s">
        <v>32</v>
      </c>
      <c r="N82" s="215" t="s">
        <v>47</v>
      </c>
      <c r="O82" s="87"/>
      <c r="P82" s="216">
        <f>O82*H82</f>
        <v>0</v>
      </c>
      <c r="Q82" s="216">
        <v>0</v>
      </c>
      <c r="R82" s="216">
        <f>Q82*H82</f>
        <v>0</v>
      </c>
      <c r="S82" s="216">
        <v>0</v>
      </c>
      <c r="T82" s="217">
        <f>S82*H82</f>
        <v>0</v>
      </c>
      <c r="U82" s="41"/>
      <c r="V82" s="41"/>
      <c r="W82" s="41"/>
      <c r="X82" s="41"/>
      <c r="Y82" s="41"/>
      <c r="Z82" s="41"/>
      <c r="AA82" s="41"/>
      <c r="AB82" s="41"/>
      <c r="AC82" s="41"/>
      <c r="AD82" s="41"/>
      <c r="AE82" s="41"/>
      <c r="AR82" s="218" t="s">
        <v>171</v>
      </c>
      <c r="AT82" s="218" t="s">
        <v>166</v>
      </c>
      <c r="AU82" s="218" t="s">
        <v>84</v>
      </c>
      <c r="AY82" s="19" t="s">
        <v>164</v>
      </c>
      <c r="BE82" s="219">
        <f>IF(N82="základní",J82,0)</f>
        <v>0</v>
      </c>
      <c r="BF82" s="219">
        <f>IF(N82="snížená",J82,0)</f>
        <v>0</v>
      </c>
      <c r="BG82" s="219">
        <f>IF(N82="zákl. přenesená",J82,0)</f>
        <v>0</v>
      </c>
      <c r="BH82" s="219">
        <f>IF(N82="sníž. přenesená",J82,0)</f>
        <v>0</v>
      </c>
      <c r="BI82" s="219">
        <f>IF(N82="nulová",J82,0)</f>
        <v>0</v>
      </c>
      <c r="BJ82" s="19" t="s">
        <v>84</v>
      </c>
      <c r="BK82" s="219">
        <f>ROUND(I82*H82,2)</f>
        <v>0</v>
      </c>
      <c r="BL82" s="19" t="s">
        <v>171</v>
      </c>
      <c r="BM82" s="218" t="s">
        <v>86</v>
      </c>
    </row>
    <row r="83" s="2" customFormat="1">
      <c r="A83" s="41"/>
      <c r="B83" s="42"/>
      <c r="C83" s="43"/>
      <c r="D83" s="227" t="s">
        <v>592</v>
      </c>
      <c r="E83" s="43"/>
      <c r="F83" s="268" t="s">
        <v>1820</v>
      </c>
      <c r="G83" s="43"/>
      <c r="H83" s="43"/>
      <c r="I83" s="222"/>
      <c r="J83" s="43"/>
      <c r="K83" s="43"/>
      <c r="L83" s="47"/>
      <c r="M83" s="223"/>
      <c r="N83" s="224"/>
      <c r="O83" s="87"/>
      <c r="P83" s="87"/>
      <c r="Q83" s="87"/>
      <c r="R83" s="87"/>
      <c r="S83" s="87"/>
      <c r="T83" s="88"/>
      <c r="U83" s="41"/>
      <c r="V83" s="41"/>
      <c r="W83" s="41"/>
      <c r="X83" s="41"/>
      <c r="Y83" s="41"/>
      <c r="Z83" s="41"/>
      <c r="AA83" s="41"/>
      <c r="AB83" s="41"/>
      <c r="AC83" s="41"/>
      <c r="AD83" s="41"/>
      <c r="AE83" s="41"/>
      <c r="AT83" s="19" t="s">
        <v>592</v>
      </c>
      <c r="AU83" s="19" t="s">
        <v>84</v>
      </c>
    </row>
    <row r="84" s="2" customFormat="1" ht="16.5" customHeight="1">
      <c r="A84" s="41"/>
      <c r="B84" s="42"/>
      <c r="C84" s="207" t="s">
        <v>86</v>
      </c>
      <c r="D84" s="207" t="s">
        <v>166</v>
      </c>
      <c r="E84" s="208" t="s">
        <v>1789</v>
      </c>
      <c r="F84" s="209" t="s">
        <v>1822</v>
      </c>
      <c r="G84" s="210" t="s">
        <v>1597</v>
      </c>
      <c r="H84" s="211">
        <v>6</v>
      </c>
      <c r="I84" s="212"/>
      <c r="J84" s="213">
        <f>ROUND(I84*H84,2)</f>
        <v>0</v>
      </c>
      <c r="K84" s="209" t="s">
        <v>32</v>
      </c>
      <c r="L84" s="47"/>
      <c r="M84" s="214" t="s">
        <v>32</v>
      </c>
      <c r="N84" s="215" t="s">
        <v>47</v>
      </c>
      <c r="O84" s="87"/>
      <c r="P84" s="216">
        <f>O84*H84</f>
        <v>0</v>
      </c>
      <c r="Q84" s="216">
        <v>0</v>
      </c>
      <c r="R84" s="216">
        <f>Q84*H84</f>
        <v>0</v>
      </c>
      <c r="S84" s="216">
        <v>0</v>
      </c>
      <c r="T84" s="217">
        <f>S84*H84</f>
        <v>0</v>
      </c>
      <c r="U84" s="41"/>
      <c r="V84" s="41"/>
      <c r="W84" s="41"/>
      <c r="X84" s="41"/>
      <c r="Y84" s="41"/>
      <c r="Z84" s="41"/>
      <c r="AA84" s="41"/>
      <c r="AB84" s="41"/>
      <c r="AC84" s="41"/>
      <c r="AD84" s="41"/>
      <c r="AE84" s="41"/>
      <c r="AR84" s="218" t="s">
        <v>171</v>
      </c>
      <c r="AT84" s="218" t="s">
        <v>166</v>
      </c>
      <c r="AU84" s="218" t="s">
        <v>84</v>
      </c>
      <c r="AY84" s="19" t="s">
        <v>164</v>
      </c>
      <c r="BE84" s="219">
        <f>IF(N84="základní",J84,0)</f>
        <v>0</v>
      </c>
      <c r="BF84" s="219">
        <f>IF(N84="snížená",J84,0)</f>
        <v>0</v>
      </c>
      <c r="BG84" s="219">
        <f>IF(N84="zákl. přenesená",J84,0)</f>
        <v>0</v>
      </c>
      <c r="BH84" s="219">
        <f>IF(N84="sníž. přenesená",J84,0)</f>
        <v>0</v>
      </c>
      <c r="BI84" s="219">
        <f>IF(N84="nulová",J84,0)</f>
        <v>0</v>
      </c>
      <c r="BJ84" s="19" t="s">
        <v>84</v>
      </c>
      <c r="BK84" s="219">
        <f>ROUND(I84*H84,2)</f>
        <v>0</v>
      </c>
      <c r="BL84" s="19" t="s">
        <v>171</v>
      </c>
      <c r="BM84" s="218" t="s">
        <v>171</v>
      </c>
    </row>
    <row r="85" s="2" customFormat="1">
      <c r="A85" s="41"/>
      <c r="B85" s="42"/>
      <c r="C85" s="43"/>
      <c r="D85" s="227" t="s">
        <v>592</v>
      </c>
      <c r="E85" s="43"/>
      <c r="F85" s="268" t="s">
        <v>1823</v>
      </c>
      <c r="G85" s="43"/>
      <c r="H85" s="43"/>
      <c r="I85" s="222"/>
      <c r="J85" s="43"/>
      <c r="K85" s="43"/>
      <c r="L85" s="47"/>
      <c r="M85" s="223"/>
      <c r="N85" s="224"/>
      <c r="O85" s="87"/>
      <c r="P85" s="87"/>
      <c r="Q85" s="87"/>
      <c r="R85" s="87"/>
      <c r="S85" s="87"/>
      <c r="T85" s="88"/>
      <c r="U85" s="41"/>
      <c r="V85" s="41"/>
      <c r="W85" s="41"/>
      <c r="X85" s="41"/>
      <c r="Y85" s="41"/>
      <c r="Z85" s="41"/>
      <c r="AA85" s="41"/>
      <c r="AB85" s="41"/>
      <c r="AC85" s="41"/>
      <c r="AD85" s="41"/>
      <c r="AE85" s="41"/>
      <c r="AT85" s="19" t="s">
        <v>592</v>
      </c>
      <c r="AU85" s="19" t="s">
        <v>84</v>
      </c>
    </row>
    <row r="86" s="2" customFormat="1" ht="24" customHeight="1">
      <c r="A86" s="41"/>
      <c r="B86" s="42"/>
      <c r="C86" s="207" t="s">
        <v>86</v>
      </c>
      <c r="D86" s="207" t="s">
        <v>166</v>
      </c>
      <c r="E86" s="208" t="s">
        <v>1791</v>
      </c>
      <c r="F86" s="209" t="s">
        <v>1825</v>
      </c>
      <c r="G86" s="210" t="s">
        <v>1558</v>
      </c>
      <c r="H86" s="211">
        <v>18</v>
      </c>
      <c r="I86" s="212"/>
      <c r="J86" s="213">
        <f>ROUND(I86*H86,2)</f>
        <v>0</v>
      </c>
      <c r="K86" s="209" t="s">
        <v>32</v>
      </c>
      <c r="L86" s="47"/>
      <c r="M86" s="214" t="s">
        <v>32</v>
      </c>
      <c r="N86" s="215" t="s">
        <v>47</v>
      </c>
      <c r="O86" s="87"/>
      <c r="P86" s="216">
        <f>O86*H86</f>
        <v>0</v>
      </c>
      <c r="Q86" s="216">
        <v>0</v>
      </c>
      <c r="R86" s="216">
        <f>Q86*H86</f>
        <v>0</v>
      </c>
      <c r="S86" s="216">
        <v>0</v>
      </c>
      <c r="T86" s="217">
        <f>S86*H86</f>
        <v>0</v>
      </c>
      <c r="U86" s="41"/>
      <c r="V86" s="41"/>
      <c r="W86" s="41"/>
      <c r="X86" s="41"/>
      <c r="Y86" s="41"/>
      <c r="Z86" s="41"/>
      <c r="AA86" s="41"/>
      <c r="AB86" s="41"/>
      <c r="AC86" s="41"/>
      <c r="AD86" s="41"/>
      <c r="AE86" s="41"/>
      <c r="AR86" s="218" t="s">
        <v>171</v>
      </c>
      <c r="AT86" s="218" t="s">
        <v>166</v>
      </c>
      <c r="AU86" s="218" t="s">
        <v>84</v>
      </c>
      <c r="AY86" s="19" t="s">
        <v>164</v>
      </c>
      <c r="BE86" s="219">
        <f>IF(N86="základní",J86,0)</f>
        <v>0</v>
      </c>
      <c r="BF86" s="219">
        <f>IF(N86="snížená",J86,0)</f>
        <v>0</v>
      </c>
      <c r="BG86" s="219">
        <f>IF(N86="zákl. přenesená",J86,0)</f>
        <v>0</v>
      </c>
      <c r="BH86" s="219">
        <f>IF(N86="sníž. přenesená",J86,0)</f>
        <v>0</v>
      </c>
      <c r="BI86" s="219">
        <f>IF(N86="nulová",J86,0)</f>
        <v>0</v>
      </c>
      <c r="BJ86" s="19" t="s">
        <v>84</v>
      </c>
      <c r="BK86" s="219">
        <f>ROUND(I86*H86,2)</f>
        <v>0</v>
      </c>
      <c r="BL86" s="19" t="s">
        <v>171</v>
      </c>
      <c r="BM86" s="218" t="s">
        <v>202</v>
      </c>
    </row>
    <row r="87" s="2" customFormat="1">
      <c r="A87" s="41"/>
      <c r="B87" s="42"/>
      <c r="C87" s="43"/>
      <c r="D87" s="227" t="s">
        <v>592</v>
      </c>
      <c r="E87" s="43"/>
      <c r="F87" s="268" t="s">
        <v>1826</v>
      </c>
      <c r="G87" s="43"/>
      <c r="H87" s="43"/>
      <c r="I87" s="222"/>
      <c r="J87" s="43"/>
      <c r="K87" s="43"/>
      <c r="L87" s="47"/>
      <c r="M87" s="223"/>
      <c r="N87" s="224"/>
      <c r="O87" s="87"/>
      <c r="P87" s="87"/>
      <c r="Q87" s="87"/>
      <c r="R87" s="87"/>
      <c r="S87" s="87"/>
      <c r="T87" s="88"/>
      <c r="U87" s="41"/>
      <c r="V87" s="41"/>
      <c r="W87" s="41"/>
      <c r="X87" s="41"/>
      <c r="Y87" s="41"/>
      <c r="Z87" s="41"/>
      <c r="AA87" s="41"/>
      <c r="AB87" s="41"/>
      <c r="AC87" s="41"/>
      <c r="AD87" s="41"/>
      <c r="AE87" s="41"/>
      <c r="AT87" s="19" t="s">
        <v>592</v>
      </c>
      <c r="AU87" s="19" t="s">
        <v>84</v>
      </c>
    </row>
    <row r="88" s="2" customFormat="1" ht="16.5" customHeight="1">
      <c r="A88" s="41"/>
      <c r="B88" s="42"/>
      <c r="C88" s="207" t="s">
        <v>182</v>
      </c>
      <c r="D88" s="207" t="s">
        <v>166</v>
      </c>
      <c r="E88" s="208" t="s">
        <v>1793</v>
      </c>
      <c r="F88" s="209" t="s">
        <v>1561</v>
      </c>
      <c r="G88" s="210" t="s">
        <v>1558</v>
      </c>
      <c r="H88" s="211">
        <v>8</v>
      </c>
      <c r="I88" s="212"/>
      <c r="J88" s="213">
        <f>ROUND(I88*H88,2)</f>
        <v>0</v>
      </c>
      <c r="K88" s="209" t="s">
        <v>32</v>
      </c>
      <c r="L88" s="47"/>
      <c r="M88" s="214" t="s">
        <v>32</v>
      </c>
      <c r="N88" s="215" t="s">
        <v>47</v>
      </c>
      <c r="O88" s="87"/>
      <c r="P88" s="216">
        <f>O88*H88</f>
        <v>0</v>
      </c>
      <c r="Q88" s="216">
        <v>0</v>
      </c>
      <c r="R88" s="216">
        <f>Q88*H88</f>
        <v>0</v>
      </c>
      <c r="S88" s="216">
        <v>0</v>
      </c>
      <c r="T88" s="217">
        <f>S88*H88</f>
        <v>0</v>
      </c>
      <c r="U88" s="41"/>
      <c r="V88" s="41"/>
      <c r="W88" s="41"/>
      <c r="X88" s="41"/>
      <c r="Y88" s="41"/>
      <c r="Z88" s="41"/>
      <c r="AA88" s="41"/>
      <c r="AB88" s="41"/>
      <c r="AC88" s="41"/>
      <c r="AD88" s="41"/>
      <c r="AE88" s="41"/>
      <c r="AR88" s="218" t="s">
        <v>171</v>
      </c>
      <c r="AT88" s="218" t="s">
        <v>166</v>
      </c>
      <c r="AU88" s="218" t="s">
        <v>84</v>
      </c>
      <c r="AY88" s="19" t="s">
        <v>164</v>
      </c>
      <c r="BE88" s="219">
        <f>IF(N88="základní",J88,0)</f>
        <v>0</v>
      </c>
      <c r="BF88" s="219">
        <f>IF(N88="snížená",J88,0)</f>
        <v>0</v>
      </c>
      <c r="BG88" s="219">
        <f>IF(N88="zákl. přenesená",J88,0)</f>
        <v>0</v>
      </c>
      <c r="BH88" s="219">
        <f>IF(N88="sníž. přenesená",J88,0)</f>
        <v>0</v>
      </c>
      <c r="BI88" s="219">
        <f>IF(N88="nulová",J88,0)</f>
        <v>0</v>
      </c>
      <c r="BJ88" s="19" t="s">
        <v>84</v>
      </c>
      <c r="BK88" s="219">
        <f>ROUND(I88*H88,2)</f>
        <v>0</v>
      </c>
      <c r="BL88" s="19" t="s">
        <v>171</v>
      </c>
      <c r="BM88" s="218" t="s">
        <v>218</v>
      </c>
    </row>
    <row r="89" s="2" customFormat="1">
      <c r="A89" s="41"/>
      <c r="B89" s="42"/>
      <c r="C89" s="43"/>
      <c r="D89" s="227" t="s">
        <v>592</v>
      </c>
      <c r="E89" s="43"/>
      <c r="F89" s="268" t="s">
        <v>1828</v>
      </c>
      <c r="G89" s="43"/>
      <c r="H89" s="43"/>
      <c r="I89" s="222"/>
      <c r="J89" s="43"/>
      <c r="K89" s="43"/>
      <c r="L89" s="47"/>
      <c r="M89" s="223"/>
      <c r="N89" s="224"/>
      <c r="O89" s="87"/>
      <c r="P89" s="87"/>
      <c r="Q89" s="87"/>
      <c r="R89" s="87"/>
      <c r="S89" s="87"/>
      <c r="T89" s="88"/>
      <c r="U89" s="41"/>
      <c r="V89" s="41"/>
      <c r="W89" s="41"/>
      <c r="X89" s="41"/>
      <c r="Y89" s="41"/>
      <c r="Z89" s="41"/>
      <c r="AA89" s="41"/>
      <c r="AB89" s="41"/>
      <c r="AC89" s="41"/>
      <c r="AD89" s="41"/>
      <c r="AE89" s="41"/>
      <c r="AT89" s="19" t="s">
        <v>592</v>
      </c>
      <c r="AU89" s="19" t="s">
        <v>84</v>
      </c>
    </row>
    <row r="90" s="2" customFormat="1" ht="48" customHeight="1">
      <c r="A90" s="41"/>
      <c r="B90" s="42"/>
      <c r="C90" s="207" t="s">
        <v>171</v>
      </c>
      <c r="D90" s="207" t="s">
        <v>166</v>
      </c>
      <c r="E90" s="208" t="s">
        <v>1795</v>
      </c>
      <c r="F90" s="209" t="s">
        <v>1830</v>
      </c>
      <c r="G90" s="210" t="s">
        <v>1597</v>
      </c>
      <c r="H90" s="211">
        <v>1</v>
      </c>
      <c r="I90" s="212"/>
      <c r="J90" s="213">
        <f>ROUND(I90*H90,2)</f>
        <v>0</v>
      </c>
      <c r="K90" s="209" t="s">
        <v>32</v>
      </c>
      <c r="L90" s="47"/>
      <c r="M90" s="214" t="s">
        <v>32</v>
      </c>
      <c r="N90" s="215" t="s">
        <v>47</v>
      </c>
      <c r="O90" s="87"/>
      <c r="P90" s="216">
        <f>O90*H90</f>
        <v>0</v>
      </c>
      <c r="Q90" s="216">
        <v>0</v>
      </c>
      <c r="R90" s="216">
        <f>Q90*H90</f>
        <v>0</v>
      </c>
      <c r="S90" s="216">
        <v>0</v>
      </c>
      <c r="T90" s="217">
        <f>S90*H90</f>
        <v>0</v>
      </c>
      <c r="U90" s="41"/>
      <c r="V90" s="41"/>
      <c r="W90" s="41"/>
      <c r="X90" s="41"/>
      <c r="Y90" s="41"/>
      <c r="Z90" s="41"/>
      <c r="AA90" s="41"/>
      <c r="AB90" s="41"/>
      <c r="AC90" s="41"/>
      <c r="AD90" s="41"/>
      <c r="AE90" s="41"/>
      <c r="AR90" s="218" t="s">
        <v>171</v>
      </c>
      <c r="AT90" s="218" t="s">
        <v>166</v>
      </c>
      <c r="AU90" s="218" t="s">
        <v>84</v>
      </c>
      <c r="AY90" s="19" t="s">
        <v>164</v>
      </c>
      <c r="BE90" s="219">
        <f>IF(N90="základní",J90,0)</f>
        <v>0</v>
      </c>
      <c r="BF90" s="219">
        <f>IF(N90="snížená",J90,0)</f>
        <v>0</v>
      </c>
      <c r="BG90" s="219">
        <f>IF(N90="zákl. přenesená",J90,0)</f>
        <v>0</v>
      </c>
      <c r="BH90" s="219">
        <f>IF(N90="sníž. přenesená",J90,0)</f>
        <v>0</v>
      </c>
      <c r="BI90" s="219">
        <f>IF(N90="nulová",J90,0)</f>
        <v>0</v>
      </c>
      <c r="BJ90" s="19" t="s">
        <v>84</v>
      </c>
      <c r="BK90" s="219">
        <f>ROUND(I90*H90,2)</f>
        <v>0</v>
      </c>
      <c r="BL90" s="19" t="s">
        <v>171</v>
      </c>
      <c r="BM90" s="218" t="s">
        <v>111</v>
      </c>
    </row>
    <row r="91" s="2" customFormat="1">
      <c r="A91" s="41"/>
      <c r="B91" s="42"/>
      <c r="C91" s="43"/>
      <c r="D91" s="227" t="s">
        <v>592</v>
      </c>
      <c r="E91" s="43"/>
      <c r="F91" s="268" t="s">
        <v>1831</v>
      </c>
      <c r="G91" s="43"/>
      <c r="H91" s="43"/>
      <c r="I91" s="222"/>
      <c r="J91" s="43"/>
      <c r="K91" s="43"/>
      <c r="L91" s="47"/>
      <c r="M91" s="223"/>
      <c r="N91" s="224"/>
      <c r="O91" s="87"/>
      <c r="P91" s="87"/>
      <c r="Q91" s="87"/>
      <c r="R91" s="87"/>
      <c r="S91" s="87"/>
      <c r="T91" s="88"/>
      <c r="U91" s="41"/>
      <c r="V91" s="41"/>
      <c r="W91" s="41"/>
      <c r="X91" s="41"/>
      <c r="Y91" s="41"/>
      <c r="Z91" s="41"/>
      <c r="AA91" s="41"/>
      <c r="AB91" s="41"/>
      <c r="AC91" s="41"/>
      <c r="AD91" s="41"/>
      <c r="AE91" s="41"/>
      <c r="AT91" s="19" t="s">
        <v>592</v>
      </c>
      <c r="AU91" s="19" t="s">
        <v>84</v>
      </c>
    </row>
    <row r="92" s="2" customFormat="1" ht="16.5" customHeight="1">
      <c r="A92" s="41"/>
      <c r="B92" s="42"/>
      <c r="C92" s="207" t="s">
        <v>195</v>
      </c>
      <c r="D92" s="207" t="s">
        <v>166</v>
      </c>
      <c r="E92" s="208" t="s">
        <v>1797</v>
      </c>
      <c r="F92" s="209" t="s">
        <v>1833</v>
      </c>
      <c r="G92" s="210" t="s">
        <v>1597</v>
      </c>
      <c r="H92" s="211">
        <v>1</v>
      </c>
      <c r="I92" s="212"/>
      <c r="J92" s="213">
        <f>ROUND(I92*H92,2)</f>
        <v>0</v>
      </c>
      <c r="K92" s="209" t="s">
        <v>32</v>
      </c>
      <c r="L92" s="47"/>
      <c r="M92" s="214" t="s">
        <v>32</v>
      </c>
      <c r="N92" s="215" t="s">
        <v>47</v>
      </c>
      <c r="O92" s="87"/>
      <c r="P92" s="216">
        <f>O92*H92</f>
        <v>0</v>
      </c>
      <c r="Q92" s="216">
        <v>0</v>
      </c>
      <c r="R92" s="216">
        <f>Q92*H92</f>
        <v>0</v>
      </c>
      <c r="S92" s="216">
        <v>0</v>
      </c>
      <c r="T92" s="217">
        <f>S92*H92</f>
        <v>0</v>
      </c>
      <c r="U92" s="41"/>
      <c r="V92" s="41"/>
      <c r="W92" s="41"/>
      <c r="X92" s="41"/>
      <c r="Y92" s="41"/>
      <c r="Z92" s="41"/>
      <c r="AA92" s="41"/>
      <c r="AB92" s="41"/>
      <c r="AC92" s="41"/>
      <c r="AD92" s="41"/>
      <c r="AE92" s="41"/>
      <c r="AR92" s="218" t="s">
        <v>171</v>
      </c>
      <c r="AT92" s="218" t="s">
        <v>166</v>
      </c>
      <c r="AU92" s="218" t="s">
        <v>84</v>
      </c>
      <c r="AY92" s="19" t="s">
        <v>164</v>
      </c>
      <c r="BE92" s="219">
        <f>IF(N92="základní",J92,0)</f>
        <v>0</v>
      </c>
      <c r="BF92" s="219">
        <f>IF(N92="snížená",J92,0)</f>
        <v>0</v>
      </c>
      <c r="BG92" s="219">
        <f>IF(N92="zákl. přenesená",J92,0)</f>
        <v>0</v>
      </c>
      <c r="BH92" s="219">
        <f>IF(N92="sníž. přenesená",J92,0)</f>
        <v>0</v>
      </c>
      <c r="BI92" s="219">
        <f>IF(N92="nulová",J92,0)</f>
        <v>0</v>
      </c>
      <c r="BJ92" s="19" t="s">
        <v>84</v>
      </c>
      <c r="BK92" s="219">
        <f>ROUND(I92*H92,2)</f>
        <v>0</v>
      </c>
      <c r="BL92" s="19" t="s">
        <v>171</v>
      </c>
      <c r="BM92" s="218" t="s">
        <v>8</v>
      </c>
    </row>
    <row r="93" s="2" customFormat="1" ht="26.4" customHeight="1">
      <c r="A93" s="41"/>
      <c r="B93" s="42"/>
      <c r="C93" s="207" t="s">
        <v>202</v>
      </c>
      <c r="D93" s="207" t="s">
        <v>166</v>
      </c>
      <c r="E93" s="208" t="s">
        <v>1799</v>
      </c>
      <c r="F93" s="209" t="s">
        <v>1835</v>
      </c>
      <c r="G93" s="210" t="s">
        <v>1558</v>
      </c>
      <c r="H93" s="211">
        <v>8</v>
      </c>
      <c r="I93" s="212"/>
      <c r="J93" s="213">
        <f>ROUND(I93*H93,2)</f>
        <v>0</v>
      </c>
      <c r="K93" s="209" t="s">
        <v>32</v>
      </c>
      <c r="L93" s="47"/>
      <c r="M93" s="214" t="s">
        <v>32</v>
      </c>
      <c r="N93" s="215" t="s">
        <v>47</v>
      </c>
      <c r="O93" s="87"/>
      <c r="P93" s="216">
        <f>O93*H93</f>
        <v>0</v>
      </c>
      <c r="Q93" s="216">
        <v>0</v>
      </c>
      <c r="R93" s="216">
        <f>Q93*H93</f>
        <v>0</v>
      </c>
      <c r="S93" s="216">
        <v>0</v>
      </c>
      <c r="T93" s="217">
        <f>S93*H93</f>
        <v>0</v>
      </c>
      <c r="U93" s="41"/>
      <c r="V93" s="41"/>
      <c r="W93" s="41"/>
      <c r="X93" s="41"/>
      <c r="Y93" s="41"/>
      <c r="Z93" s="41"/>
      <c r="AA93" s="41"/>
      <c r="AB93" s="41"/>
      <c r="AC93" s="41"/>
      <c r="AD93" s="41"/>
      <c r="AE93" s="41"/>
      <c r="AR93" s="218" t="s">
        <v>171</v>
      </c>
      <c r="AT93" s="218" t="s">
        <v>166</v>
      </c>
      <c r="AU93" s="218" t="s">
        <v>84</v>
      </c>
      <c r="AY93" s="19" t="s">
        <v>164</v>
      </c>
      <c r="BE93" s="219">
        <f>IF(N93="základní",J93,0)</f>
        <v>0</v>
      </c>
      <c r="BF93" s="219">
        <f>IF(N93="snížená",J93,0)</f>
        <v>0</v>
      </c>
      <c r="BG93" s="219">
        <f>IF(N93="zákl. přenesená",J93,0)</f>
        <v>0</v>
      </c>
      <c r="BH93" s="219">
        <f>IF(N93="sníž. přenesená",J93,0)</f>
        <v>0</v>
      </c>
      <c r="BI93" s="219">
        <f>IF(N93="nulová",J93,0)</f>
        <v>0</v>
      </c>
      <c r="BJ93" s="19" t="s">
        <v>84</v>
      </c>
      <c r="BK93" s="219">
        <f>ROUND(I93*H93,2)</f>
        <v>0</v>
      </c>
      <c r="BL93" s="19" t="s">
        <v>171</v>
      </c>
      <c r="BM93" s="218" t="s">
        <v>258</v>
      </c>
    </row>
    <row r="94" s="2" customFormat="1" ht="40.8" customHeight="1">
      <c r="A94" s="41"/>
      <c r="B94" s="42"/>
      <c r="C94" s="207" t="s">
        <v>209</v>
      </c>
      <c r="D94" s="207" t="s">
        <v>166</v>
      </c>
      <c r="E94" s="208" t="s">
        <v>1801</v>
      </c>
      <c r="F94" s="209" t="s">
        <v>1837</v>
      </c>
      <c r="G94" s="210" t="s">
        <v>1597</v>
      </c>
      <c r="H94" s="211">
        <v>1</v>
      </c>
      <c r="I94" s="212"/>
      <c r="J94" s="213">
        <f>ROUND(I94*H94,2)</f>
        <v>0</v>
      </c>
      <c r="K94" s="209" t="s">
        <v>32</v>
      </c>
      <c r="L94" s="47"/>
      <c r="M94" s="214" t="s">
        <v>32</v>
      </c>
      <c r="N94" s="215" t="s">
        <v>47</v>
      </c>
      <c r="O94" s="87"/>
      <c r="P94" s="216">
        <f>O94*H94</f>
        <v>0</v>
      </c>
      <c r="Q94" s="216">
        <v>0</v>
      </c>
      <c r="R94" s="216">
        <f>Q94*H94</f>
        <v>0</v>
      </c>
      <c r="S94" s="216">
        <v>0</v>
      </c>
      <c r="T94" s="217">
        <f>S94*H94</f>
        <v>0</v>
      </c>
      <c r="U94" s="41"/>
      <c r="V94" s="41"/>
      <c r="W94" s="41"/>
      <c r="X94" s="41"/>
      <c r="Y94" s="41"/>
      <c r="Z94" s="41"/>
      <c r="AA94" s="41"/>
      <c r="AB94" s="41"/>
      <c r="AC94" s="41"/>
      <c r="AD94" s="41"/>
      <c r="AE94" s="41"/>
      <c r="AR94" s="218" t="s">
        <v>171</v>
      </c>
      <c r="AT94" s="218" t="s">
        <v>166</v>
      </c>
      <c r="AU94" s="218" t="s">
        <v>84</v>
      </c>
      <c r="AY94" s="19" t="s">
        <v>164</v>
      </c>
      <c r="BE94" s="219">
        <f>IF(N94="základní",J94,0)</f>
        <v>0</v>
      </c>
      <c r="BF94" s="219">
        <f>IF(N94="snížená",J94,0)</f>
        <v>0</v>
      </c>
      <c r="BG94" s="219">
        <f>IF(N94="zákl. přenesená",J94,0)</f>
        <v>0</v>
      </c>
      <c r="BH94" s="219">
        <f>IF(N94="sníž. přenesená",J94,0)</f>
        <v>0</v>
      </c>
      <c r="BI94" s="219">
        <f>IF(N94="nulová",J94,0)</f>
        <v>0</v>
      </c>
      <c r="BJ94" s="19" t="s">
        <v>84</v>
      </c>
      <c r="BK94" s="219">
        <f>ROUND(I94*H94,2)</f>
        <v>0</v>
      </c>
      <c r="BL94" s="19" t="s">
        <v>171</v>
      </c>
      <c r="BM94" s="218" t="s">
        <v>272</v>
      </c>
    </row>
    <row r="95" s="2" customFormat="1">
      <c r="A95" s="41"/>
      <c r="B95" s="42"/>
      <c r="C95" s="43"/>
      <c r="D95" s="227" t="s">
        <v>592</v>
      </c>
      <c r="E95" s="43"/>
      <c r="F95" s="268" t="s">
        <v>1838</v>
      </c>
      <c r="G95" s="43"/>
      <c r="H95" s="43"/>
      <c r="I95" s="222"/>
      <c r="J95" s="43"/>
      <c r="K95" s="43"/>
      <c r="L95" s="47"/>
      <c r="M95" s="223"/>
      <c r="N95" s="224"/>
      <c r="O95" s="87"/>
      <c r="P95" s="87"/>
      <c r="Q95" s="87"/>
      <c r="R95" s="87"/>
      <c r="S95" s="87"/>
      <c r="T95" s="88"/>
      <c r="U95" s="41"/>
      <c r="V95" s="41"/>
      <c r="W95" s="41"/>
      <c r="X95" s="41"/>
      <c r="Y95" s="41"/>
      <c r="Z95" s="41"/>
      <c r="AA95" s="41"/>
      <c r="AB95" s="41"/>
      <c r="AC95" s="41"/>
      <c r="AD95" s="41"/>
      <c r="AE95" s="41"/>
      <c r="AT95" s="19" t="s">
        <v>592</v>
      </c>
      <c r="AU95" s="19" t="s">
        <v>84</v>
      </c>
    </row>
    <row r="96" s="2" customFormat="1" ht="26.4" customHeight="1">
      <c r="A96" s="41"/>
      <c r="B96" s="42"/>
      <c r="C96" s="207" t="s">
        <v>218</v>
      </c>
      <c r="D96" s="207" t="s">
        <v>166</v>
      </c>
      <c r="E96" s="208" t="s">
        <v>1803</v>
      </c>
      <c r="F96" s="209" t="s">
        <v>1840</v>
      </c>
      <c r="G96" s="210" t="s">
        <v>1597</v>
      </c>
      <c r="H96" s="211">
        <v>1</v>
      </c>
      <c r="I96" s="212"/>
      <c r="J96" s="213">
        <f>ROUND(I96*H96,2)</f>
        <v>0</v>
      </c>
      <c r="K96" s="209" t="s">
        <v>32</v>
      </c>
      <c r="L96" s="47"/>
      <c r="M96" s="214" t="s">
        <v>32</v>
      </c>
      <c r="N96" s="215" t="s">
        <v>47</v>
      </c>
      <c r="O96" s="87"/>
      <c r="P96" s="216">
        <f>O96*H96</f>
        <v>0</v>
      </c>
      <c r="Q96" s="216">
        <v>0</v>
      </c>
      <c r="R96" s="216">
        <f>Q96*H96</f>
        <v>0</v>
      </c>
      <c r="S96" s="216">
        <v>0</v>
      </c>
      <c r="T96" s="217">
        <f>S96*H96</f>
        <v>0</v>
      </c>
      <c r="U96" s="41"/>
      <c r="V96" s="41"/>
      <c r="W96" s="41"/>
      <c r="X96" s="41"/>
      <c r="Y96" s="41"/>
      <c r="Z96" s="41"/>
      <c r="AA96" s="41"/>
      <c r="AB96" s="41"/>
      <c r="AC96" s="41"/>
      <c r="AD96" s="41"/>
      <c r="AE96" s="41"/>
      <c r="AR96" s="218" t="s">
        <v>171</v>
      </c>
      <c r="AT96" s="218" t="s">
        <v>166</v>
      </c>
      <c r="AU96" s="218" t="s">
        <v>84</v>
      </c>
      <c r="AY96" s="19" t="s">
        <v>164</v>
      </c>
      <c r="BE96" s="219">
        <f>IF(N96="základní",J96,0)</f>
        <v>0</v>
      </c>
      <c r="BF96" s="219">
        <f>IF(N96="snížená",J96,0)</f>
        <v>0</v>
      </c>
      <c r="BG96" s="219">
        <f>IF(N96="zákl. přenesená",J96,0)</f>
        <v>0</v>
      </c>
      <c r="BH96" s="219">
        <f>IF(N96="sníž. přenesená",J96,0)</f>
        <v>0</v>
      </c>
      <c r="BI96" s="219">
        <f>IF(N96="nulová",J96,0)</f>
        <v>0</v>
      </c>
      <c r="BJ96" s="19" t="s">
        <v>84</v>
      </c>
      <c r="BK96" s="219">
        <f>ROUND(I96*H96,2)</f>
        <v>0</v>
      </c>
      <c r="BL96" s="19" t="s">
        <v>171</v>
      </c>
      <c r="BM96" s="218" t="s">
        <v>289</v>
      </c>
    </row>
    <row r="97" s="2" customFormat="1">
      <c r="A97" s="41"/>
      <c r="B97" s="42"/>
      <c r="C97" s="43"/>
      <c r="D97" s="227" t="s">
        <v>592</v>
      </c>
      <c r="E97" s="43"/>
      <c r="F97" s="268" t="s">
        <v>1841</v>
      </c>
      <c r="G97" s="43"/>
      <c r="H97" s="43"/>
      <c r="I97" s="222"/>
      <c r="J97" s="43"/>
      <c r="K97" s="43"/>
      <c r="L97" s="47"/>
      <c r="M97" s="223"/>
      <c r="N97" s="224"/>
      <c r="O97" s="87"/>
      <c r="P97" s="87"/>
      <c r="Q97" s="87"/>
      <c r="R97" s="87"/>
      <c r="S97" s="87"/>
      <c r="T97" s="88"/>
      <c r="U97" s="41"/>
      <c r="V97" s="41"/>
      <c r="W97" s="41"/>
      <c r="X97" s="41"/>
      <c r="Y97" s="41"/>
      <c r="Z97" s="41"/>
      <c r="AA97" s="41"/>
      <c r="AB97" s="41"/>
      <c r="AC97" s="41"/>
      <c r="AD97" s="41"/>
      <c r="AE97" s="41"/>
      <c r="AT97" s="19" t="s">
        <v>592</v>
      </c>
      <c r="AU97" s="19" t="s">
        <v>84</v>
      </c>
    </row>
    <row r="98" s="2" customFormat="1" ht="40.8" customHeight="1">
      <c r="A98" s="41"/>
      <c r="B98" s="42"/>
      <c r="C98" s="207" t="s">
        <v>225</v>
      </c>
      <c r="D98" s="207" t="s">
        <v>166</v>
      </c>
      <c r="E98" s="208" t="s">
        <v>1805</v>
      </c>
      <c r="F98" s="209" t="s">
        <v>1934</v>
      </c>
      <c r="G98" s="210" t="s">
        <v>1597</v>
      </c>
      <c r="H98" s="211">
        <v>1</v>
      </c>
      <c r="I98" s="212"/>
      <c r="J98" s="213">
        <f>ROUND(I98*H98,2)</f>
        <v>0</v>
      </c>
      <c r="K98" s="209" t="s">
        <v>32</v>
      </c>
      <c r="L98" s="47"/>
      <c r="M98" s="214" t="s">
        <v>32</v>
      </c>
      <c r="N98" s="215" t="s">
        <v>47</v>
      </c>
      <c r="O98" s="87"/>
      <c r="P98" s="216">
        <f>O98*H98</f>
        <v>0</v>
      </c>
      <c r="Q98" s="216">
        <v>0</v>
      </c>
      <c r="R98" s="216">
        <f>Q98*H98</f>
        <v>0</v>
      </c>
      <c r="S98" s="216">
        <v>0</v>
      </c>
      <c r="T98" s="217">
        <f>S98*H98</f>
        <v>0</v>
      </c>
      <c r="U98" s="41"/>
      <c r="V98" s="41"/>
      <c r="W98" s="41"/>
      <c r="X98" s="41"/>
      <c r="Y98" s="41"/>
      <c r="Z98" s="41"/>
      <c r="AA98" s="41"/>
      <c r="AB98" s="41"/>
      <c r="AC98" s="41"/>
      <c r="AD98" s="41"/>
      <c r="AE98" s="41"/>
      <c r="AR98" s="218" t="s">
        <v>171</v>
      </c>
      <c r="AT98" s="218" t="s">
        <v>166</v>
      </c>
      <c r="AU98" s="218" t="s">
        <v>84</v>
      </c>
      <c r="AY98" s="19" t="s">
        <v>164</v>
      </c>
      <c r="BE98" s="219">
        <f>IF(N98="základní",J98,0)</f>
        <v>0</v>
      </c>
      <c r="BF98" s="219">
        <f>IF(N98="snížená",J98,0)</f>
        <v>0</v>
      </c>
      <c r="BG98" s="219">
        <f>IF(N98="zákl. přenesená",J98,0)</f>
        <v>0</v>
      </c>
      <c r="BH98" s="219">
        <f>IF(N98="sníž. přenesená",J98,0)</f>
        <v>0</v>
      </c>
      <c r="BI98" s="219">
        <f>IF(N98="nulová",J98,0)</f>
        <v>0</v>
      </c>
      <c r="BJ98" s="19" t="s">
        <v>84</v>
      </c>
      <c r="BK98" s="219">
        <f>ROUND(I98*H98,2)</f>
        <v>0</v>
      </c>
      <c r="BL98" s="19" t="s">
        <v>171</v>
      </c>
      <c r="BM98" s="218" t="s">
        <v>301</v>
      </c>
    </row>
    <row r="99" s="2" customFormat="1">
      <c r="A99" s="41"/>
      <c r="B99" s="42"/>
      <c r="C99" s="43"/>
      <c r="D99" s="227" t="s">
        <v>592</v>
      </c>
      <c r="E99" s="43"/>
      <c r="F99" s="268" t="s">
        <v>1935</v>
      </c>
      <c r="G99" s="43"/>
      <c r="H99" s="43"/>
      <c r="I99" s="222"/>
      <c r="J99" s="43"/>
      <c r="K99" s="43"/>
      <c r="L99" s="47"/>
      <c r="M99" s="223"/>
      <c r="N99" s="224"/>
      <c r="O99" s="87"/>
      <c r="P99" s="87"/>
      <c r="Q99" s="87"/>
      <c r="R99" s="87"/>
      <c r="S99" s="87"/>
      <c r="T99" s="88"/>
      <c r="U99" s="41"/>
      <c r="V99" s="41"/>
      <c r="W99" s="41"/>
      <c r="X99" s="41"/>
      <c r="Y99" s="41"/>
      <c r="Z99" s="41"/>
      <c r="AA99" s="41"/>
      <c r="AB99" s="41"/>
      <c r="AC99" s="41"/>
      <c r="AD99" s="41"/>
      <c r="AE99" s="41"/>
      <c r="AT99" s="19" t="s">
        <v>592</v>
      </c>
      <c r="AU99" s="19" t="s">
        <v>84</v>
      </c>
    </row>
    <row r="100" s="2" customFormat="1" ht="16.5" customHeight="1">
      <c r="A100" s="41"/>
      <c r="B100" s="42"/>
      <c r="C100" s="207" t="s">
        <v>111</v>
      </c>
      <c r="D100" s="207" t="s">
        <v>166</v>
      </c>
      <c r="E100" s="208" t="s">
        <v>1807</v>
      </c>
      <c r="F100" s="209" t="s">
        <v>1936</v>
      </c>
      <c r="G100" s="210" t="s">
        <v>1597</v>
      </c>
      <c r="H100" s="211">
        <v>1</v>
      </c>
      <c r="I100" s="212"/>
      <c r="J100" s="213">
        <f>ROUND(I100*H100,2)</f>
        <v>0</v>
      </c>
      <c r="K100" s="209" t="s">
        <v>32</v>
      </c>
      <c r="L100" s="47"/>
      <c r="M100" s="214" t="s">
        <v>32</v>
      </c>
      <c r="N100" s="215" t="s">
        <v>47</v>
      </c>
      <c r="O100" s="87"/>
      <c r="P100" s="216">
        <f>O100*H100</f>
        <v>0</v>
      </c>
      <c r="Q100" s="216">
        <v>0</v>
      </c>
      <c r="R100" s="216">
        <f>Q100*H100</f>
        <v>0</v>
      </c>
      <c r="S100" s="216">
        <v>0</v>
      </c>
      <c r="T100" s="217">
        <f>S100*H100</f>
        <v>0</v>
      </c>
      <c r="U100" s="41"/>
      <c r="V100" s="41"/>
      <c r="W100" s="41"/>
      <c r="X100" s="41"/>
      <c r="Y100" s="41"/>
      <c r="Z100" s="41"/>
      <c r="AA100" s="41"/>
      <c r="AB100" s="41"/>
      <c r="AC100" s="41"/>
      <c r="AD100" s="41"/>
      <c r="AE100" s="41"/>
      <c r="AR100" s="218" t="s">
        <v>171</v>
      </c>
      <c r="AT100" s="218" t="s">
        <v>166</v>
      </c>
      <c r="AU100" s="218" t="s">
        <v>84</v>
      </c>
      <c r="AY100" s="19" t="s">
        <v>164</v>
      </c>
      <c r="BE100" s="219">
        <f>IF(N100="základní",J100,0)</f>
        <v>0</v>
      </c>
      <c r="BF100" s="219">
        <f>IF(N100="snížená",J100,0)</f>
        <v>0</v>
      </c>
      <c r="BG100" s="219">
        <f>IF(N100="zákl. přenesená",J100,0)</f>
        <v>0</v>
      </c>
      <c r="BH100" s="219">
        <f>IF(N100="sníž. přenesená",J100,0)</f>
        <v>0</v>
      </c>
      <c r="BI100" s="219">
        <f>IF(N100="nulová",J100,0)</f>
        <v>0</v>
      </c>
      <c r="BJ100" s="19" t="s">
        <v>84</v>
      </c>
      <c r="BK100" s="219">
        <f>ROUND(I100*H100,2)</f>
        <v>0</v>
      </c>
      <c r="BL100" s="19" t="s">
        <v>171</v>
      </c>
      <c r="BM100" s="218" t="s">
        <v>313</v>
      </c>
    </row>
    <row r="101" s="2" customFormat="1">
      <c r="A101" s="41"/>
      <c r="B101" s="42"/>
      <c r="C101" s="43"/>
      <c r="D101" s="227" t="s">
        <v>592</v>
      </c>
      <c r="E101" s="43"/>
      <c r="F101" s="268" t="s">
        <v>1937</v>
      </c>
      <c r="G101" s="43"/>
      <c r="H101" s="43"/>
      <c r="I101" s="222"/>
      <c r="J101" s="43"/>
      <c r="K101" s="43"/>
      <c r="L101" s="47"/>
      <c r="M101" s="223"/>
      <c r="N101" s="224"/>
      <c r="O101" s="87"/>
      <c r="P101" s="87"/>
      <c r="Q101" s="87"/>
      <c r="R101" s="87"/>
      <c r="S101" s="87"/>
      <c r="T101" s="88"/>
      <c r="U101" s="41"/>
      <c r="V101" s="41"/>
      <c r="W101" s="41"/>
      <c r="X101" s="41"/>
      <c r="Y101" s="41"/>
      <c r="Z101" s="41"/>
      <c r="AA101" s="41"/>
      <c r="AB101" s="41"/>
      <c r="AC101" s="41"/>
      <c r="AD101" s="41"/>
      <c r="AE101" s="41"/>
      <c r="AT101" s="19" t="s">
        <v>592</v>
      </c>
      <c r="AU101" s="19" t="s">
        <v>84</v>
      </c>
    </row>
    <row r="102" s="2" customFormat="1" ht="16.5" customHeight="1">
      <c r="A102" s="41"/>
      <c r="B102" s="42"/>
      <c r="C102" s="207" t="s">
        <v>236</v>
      </c>
      <c r="D102" s="207" t="s">
        <v>166</v>
      </c>
      <c r="E102" s="208" t="s">
        <v>1809</v>
      </c>
      <c r="F102" s="209" t="s">
        <v>1845</v>
      </c>
      <c r="G102" s="210" t="s">
        <v>1597</v>
      </c>
      <c r="H102" s="211">
        <v>1</v>
      </c>
      <c r="I102" s="212"/>
      <c r="J102" s="213">
        <f>ROUND(I102*H102,2)</f>
        <v>0</v>
      </c>
      <c r="K102" s="209" t="s">
        <v>32</v>
      </c>
      <c r="L102" s="47"/>
      <c r="M102" s="214" t="s">
        <v>32</v>
      </c>
      <c r="N102" s="215" t="s">
        <v>47</v>
      </c>
      <c r="O102" s="87"/>
      <c r="P102" s="216">
        <f>O102*H102</f>
        <v>0</v>
      </c>
      <c r="Q102" s="216">
        <v>0</v>
      </c>
      <c r="R102" s="216">
        <f>Q102*H102</f>
        <v>0</v>
      </c>
      <c r="S102" s="216">
        <v>0</v>
      </c>
      <c r="T102" s="217">
        <f>S102*H102</f>
        <v>0</v>
      </c>
      <c r="U102" s="41"/>
      <c r="V102" s="41"/>
      <c r="W102" s="41"/>
      <c r="X102" s="41"/>
      <c r="Y102" s="41"/>
      <c r="Z102" s="41"/>
      <c r="AA102" s="41"/>
      <c r="AB102" s="41"/>
      <c r="AC102" s="41"/>
      <c r="AD102" s="41"/>
      <c r="AE102" s="41"/>
      <c r="AR102" s="218" t="s">
        <v>171</v>
      </c>
      <c r="AT102" s="218" t="s">
        <v>166</v>
      </c>
      <c r="AU102" s="218" t="s">
        <v>84</v>
      </c>
      <c r="AY102" s="19" t="s">
        <v>164</v>
      </c>
      <c r="BE102" s="219">
        <f>IF(N102="základní",J102,0)</f>
        <v>0</v>
      </c>
      <c r="BF102" s="219">
        <f>IF(N102="snížená",J102,0)</f>
        <v>0</v>
      </c>
      <c r="BG102" s="219">
        <f>IF(N102="zákl. přenesená",J102,0)</f>
        <v>0</v>
      </c>
      <c r="BH102" s="219">
        <f>IF(N102="sníž. přenesená",J102,0)</f>
        <v>0</v>
      </c>
      <c r="BI102" s="219">
        <f>IF(N102="nulová",J102,0)</f>
        <v>0</v>
      </c>
      <c r="BJ102" s="19" t="s">
        <v>84</v>
      </c>
      <c r="BK102" s="219">
        <f>ROUND(I102*H102,2)</f>
        <v>0</v>
      </c>
      <c r="BL102" s="19" t="s">
        <v>171</v>
      </c>
      <c r="BM102" s="218" t="s">
        <v>326</v>
      </c>
    </row>
    <row r="103" s="2" customFormat="1">
      <c r="A103" s="41"/>
      <c r="B103" s="42"/>
      <c r="C103" s="43"/>
      <c r="D103" s="227" t="s">
        <v>592</v>
      </c>
      <c r="E103" s="43"/>
      <c r="F103" s="268" t="s">
        <v>1846</v>
      </c>
      <c r="G103" s="43"/>
      <c r="H103" s="43"/>
      <c r="I103" s="222"/>
      <c r="J103" s="43"/>
      <c r="K103" s="43"/>
      <c r="L103" s="47"/>
      <c r="M103" s="223"/>
      <c r="N103" s="224"/>
      <c r="O103" s="87"/>
      <c r="P103" s="87"/>
      <c r="Q103" s="87"/>
      <c r="R103" s="87"/>
      <c r="S103" s="87"/>
      <c r="T103" s="88"/>
      <c r="U103" s="41"/>
      <c r="V103" s="41"/>
      <c r="W103" s="41"/>
      <c r="X103" s="41"/>
      <c r="Y103" s="41"/>
      <c r="Z103" s="41"/>
      <c r="AA103" s="41"/>
      <c r="AB103" s="41"/>
      <c r="AC103" s="41"/>
      <c r="AD103" s="41"/>
      <c r="AE103" s="41"/>
      <c r="AT103" s="19" t="s">
        <v>592</v>
      </c>
      <c r="AU103" s="19" t="s">
        <v>84</v>
      </c>
    </row>
    <row r="104" s="2" customFormat="1" ht="26.4" customHeight="1">
      <c r="A104" s="41"/>
      <c r="B104" s="42"/>
      <c r="C104" s="207" t="s">
        <v>8</v>
      </c>
      <c r="D104" s="207" t="s">
        <v>166</v>
      </c>
      <c r="E104" s="208" t="s">
        <v>1811</v>
      </c>
      <c r="F104" s="209" t="s">
        <v>1848</v>
      </c>
      <c r="G104" s="210" t="s">
        <v>1597</v>
      </c>
      <c r="H104" s="211">
        <v>5</v>
      </c>
      <c r="I104" s="212"/>
      <c r="J104" s="213">
        <f>ROUND(I104*H104,2)</f>
        <v>0</v>
      </c>
      <c r="K104" s="209" t="s">
        <v>32</v>
      </c>
      <c r="L104" s="47"/>
      <c r="M104" s="214" t="s">
        <v>32</v>
      </c>
      <c r="N104" s="215" t="s">
        <v>47</v>
      </c>
      <c r="O104" s="87"/>
      <c r="P104" s="216">
        <f>O104*H104</f>
        <v>0</v>
      </c>
      <c r="Q104" s="216">
        <v>0</v>
      </c>
      <c r="R104" s="216">
        <f>Q104*H104</f>
        <v>0</v>
      </c>
      <c r="S104" s="216">
        <v>0</v>
      </c>
      <c r="T104" s="217">
        <f>S104*H104</f>
        <v>0</v>
      </c>
      <c r="U104" s="41"/>
      <c r="V104" s="41"/>
      <c r="W104" s="41"/>
      <c r="X104" s="41"/>
      <c r="Y104" s="41"/>
      <c r="Z104" s="41"/>
      <c r="AA104" s="41"/>
      <c r="AB104" s="41"/>
      <c r="AC104" s="41"/>
      <c r="AD104" s="41"/>
      <c r="AE104" s="41"/>
      <c r="AR104" s="218" t="s">
        <v>171</v>
      </c>
      <c r="AT104" s="218" t="s">
        <v>166</v>
      </c>
      <c r="AU104" s="218" t="s">
        <v>84</v>
      </c>
      <c r="AY104" s="19" t="s">
        <v>164</v>
      </c>
      <c r="BE104" s="219">
        <f>IF(N104="základní",J104,0)</f>
        <v>0</v>
      </c>
      <c r="BF104" s="219">
        <f>IF(N104="snížená",J104,0)</f>
        <v>0</v>
      </c>
      <c r="BG104" s="219">
        <f>IF(N104="zákl. přenesená",J104,0)</f>
        <v>0</v>
      </c>
      <c r="BH104" s="219">
        <f>IF(N104="sníž. přenesená",J104,0)</f>
        <v>0</v>
      </c>
      <c r="BI104" s="219">
        <f>IF(N104="nulová",J104,0)</f>
        <v>0</v>
      </c>
      <c r="BJ104" s="19" t="s">
        <v>84</v>
      </c>
      <c r="BK104" s="219">
        <f>ROUND(I104*H104,2)</f>
        <v>0</v>
      </c>
      <c r="BL104" s="19" t="s">
        <v>171</v>
      </c>
      <c r="BM104" s="218" t="s">
        <v>338</v>
      </c>
    </row>
    <row r="105" s="2" customFormat="1">
      <c r="A105" s="41"/>
      <c r="B105" s="42"/>
      <c r="C105" s="43"/>
      <c r="D105" s="227" t="s">
        <v>592</v>
      </c>
      <c r="E105" s="43"/>
      <c r="F105" s="268" t="s">
        <v>1849</v>
      </c>
      <c r="G105" s="43"/>
      <c r="H105" s="43"/>
      <c r="I105" s="222"/>
      <c r="J105" s="43"/>
      <c r="K105" s="43"/>
      <c r="L105" s="47"/>
      <c r="M105" s="223"/>
      <c r="N105" s="224"/>
      <c r="O105" s="87"/>
      <c r="P105" s="87"/>
      <c r="Q105" s="87"/>
      <c r="R105" s="87"/>
      <c r="S105" s="87"/>
      <c r="T105" s="88"/>
      <c r="U105" s="41"/>
      <c r="V105" s="41"/>
      <c r="W105" s="41"/>
      <c r="X105" s="41"/>
      <c r="Y105" s="41"/>
      <c r="Z105" s="41"/>
      <c r="AA105" s="41"/>
      <c r="AB105" s="41"/>
      <c r="AC105" s="41"/>
      <c r="AD105" s="41"/>
      <c r="AE105" s="41"/>
      <c r="AT105" s="19" t="s">
        <v>592</v>
      </c>
      <c r="AU105" s="19" t="s">
        <v>84</v>
      </c>
    </row>
    <row r="106" s="2" customFormat="1" ht="16.5" customHeight="1">
      <c r="A106" s="41"/>
      <c r="B106" s="42"/>
      <c r="C106" s="207" t="s">
        <v>252</v>
      </c>
      <c r="D106" s="207" t="s">
        <v>166</v>
      </c>
      <c r="E106" s="208" t="s">
        <v>1813</v>
      </c>
      <c r="F106" s="209" t="s">
        <v>1938</v>
      </c>
      <c r="G106" s="210" t="s">
        <v>1597</v>
      </c>
      <c r="H106" s="211">
        <v>5</v>
      </c>
      <c r="I106" s="212"/>
      <c r="J106" s="213">
        <f>ROUND(I106*H106,2)</f>
        <v>0</v>
      </c>
      <c r="K106" s="209" t="s">
        <v>32</v>
      </c>
      <c r="L106" s="47"/>
      <c r="M106" s="214" t="s">
        <v>32</v>
      </c>
      <c r="N106" s="215" t="s">
        <v>47</v>
      </c>
      <c r="O106" s="87"/>
      <c r="P106" s="216">
        <f>O106*H106</f>
        <v>0</v>
      </c>
      <c r="Q106" s="216">
        <v>0</v>
      </c>
      <c r="R106" s="216">
        <f>Q106*H106</f>
        <v>0</v>
      </c>
      <c r="S106" s="216">
        <v>0</v>
      </c>
      <c r="T106" s="217">
        <f>S106*H106</f>
        <v>0</v>
      </c>
      <c r="U106" s="41"/>
      <c r="V106" s="41"/>
      <c r="W106" s="41"/>
      <c r="X106" s="41"/>
      <c r="Y106" s="41"/>
      <c r="Z106" s="41"/>
      <c r="AA106" s="41"/>
      <c r="AB106" s="41"/>
      <c r="AC106" s="41"/>
      <c r="AD106" s="41"/>
      <c r="AE106" s="41"/>
      <c r="AR106" s="218" t="s">
        <v>171</v>
      </c>
      <c r="AT106" s="218" t="s">
        <v>166</v>
      </c>
      <c r="AU106" s="218" t="s">
        <v>84</v>
      </c>
      <c r="AY106" s="19" t="s">
        <v>164</v>
      </c>
      <c r="BE106" s="219">
        <f>IF(N106="základní",J106,0)</f>
        <v>0</v>
      </c>
      <c r="BF106" s="219">
        <f>IF(N106="snížená",J106,0)</f>
        <v>0</v>
      </c>
      <c r="BG106" s="219">
        <f>IF(N106="zákl. přenesená",J106,0)</f>
        <v>0</v>
      </c>
      <c r="BH106" s="219">
        <f>IF(N106="sníž. přenesená",J106,0)</f>
        <v>0</v>
      </c>
      <c r="BI106" s="219">
        <f>IF(N106="nulová",J106,0)</f>
        <v>0</v>
      </c>
      <c r="BJ106" s="19" t="s">
        <v>84</v>
      </c>
      <c r="BK106" s="219">
        <f>ROUND(I106*H106,2)</f>
        <v>0</v>
      </c>
      <c r="BL106" s="19" t="s">
        <v>171</v>
      </c>
      <c r="BM106" s="218" t="s">
        <v>350</v>
      </c>
    </row>
    <row r="107" s="2" customFormat="1">
      <c r="A107" s="41"/>
      <c r="B107" s="42"/>
      <c r="C107" s="43"/>
      <c r="D107" s="227" t="s">
        <v>592</v>
      </c>
      <c r="E107" s="43"/>
      <c r="F107" s="268" t="s">
        <v>1852</v>
      </c>
      <c r="G107" s="43"/>
      <c r="H107" s="43"/>
      <c r="I107" s="222"/>
      <c r="J107" s="43"/>
      <c r="K107" s="43"/>
      <c r="L107" s="47"/>
      <c r="M107" s="223"/>
      <c r="N107" s="224"/>
      <c r="O107" s="87"/>
      <c r="P107" s="87"/>
      <c r="Q107" s="87"/>
      <c r="R107" s="87"/>
      <c r="S107" s="87"/>
      <c r="T107" s="88"/>
      <c r="U107" s="41"/>
      <c r="V107" s="41"/>
      <c r="W107" s="41"/>
      <c r="X107" s="41"/>
      <c r="Y107" s="41"/>
      <c r="Z107" s="41"/>
      <c r="AA107" s="41"/>
      <c r="AB107" s="41"/>
      <c r="AC107" s="41"/>
      <c r="AD107" s="41"/>
      <c r="AE107" s="41"/>
      <c r="AT107" s="19" t="s">
        <v>592</v>
      </c>
      <c r="AU107" s="19" t="s">
        <v>84</v>
      </c>
    </row>
    <row r="108" s="2" customFormat="1" ht="16.5" customHeight="1">
      <c r="A108" s="41"/>
      <c r="B108" s="42"/>
      <c r="C108" s="207" t="s">
        <v>258</v>
      </c>
      <c r="D108" s="207" t="s">
        <v>166</v>
      </c>
      <c r="E108" s="208" t="s">
        <v>1939</v>
      </c>
      <c r="F108" s="209" t="s">
        <v>1940</v>
      </c>
      <c r="G108" s="210" t="s">
        <v>1597</v>
      </c>
      <c r="H108" s="211">
        <v>1</v>
      </c>
      <c r="I108" s="212"/>
      <c r="J108" s="213">
        <f>ROUND(I108*H108,2)</f>
        <v>0</v>
      </c>
      <c r="K108" s="209" t="s">
        <v>32</v>
      </c>
      <c r="L108" s="47"/>
      <c r="M108" s="214" t="s">
        <v>32</v>
      </c>
      <c r="N108" s="215" t="s">
        <v>47</v>
      </c>
      <c r="O108" s="87"/>
      <c r="P108" s="216">
        <f>O108*H108</f>
        <v>0</v>
      </c>
      <c r="Q108" s="216">
        <v>0</v>
      </c>
      <c r="R108" s="216">
        <f>Q108*H108</f>
        <v>0</v>
      </c>
      <c r="S108" s="216">
        <v>0</v>
      </c>
      <c r="T108" s="217">
        <f>S108*H108</f>
        <v>0</v>
      </c>
      <c r="U108" s="41"/>
      <c r="V108" s="41"/>
      <c r="W108" s="41"/>
      <c r="X108" s="41"/>
      <c r="Y108" s="41"/>
      <c r="Z108" s="41"/>
      <c r="AA108" s="41"/>
      <c r="AB108" s="41"/>
      <c r="AC108" s="41"/>
      <c r="AD108" s="41"/>
      <c r="AE108" s="41"/>
      <c r="AR108" s="218" t="s">
        <v>171</v>
      </c>
      <c r="AT108" s="218" t="s">
        <v>166</v>
      </c>
      <c r="AU108" s="218" t="s">
        <v>84</v>
      </c>
      <c r="AY108" s="19" t="s">
        <v>164</v>
      </c>
      <c r="BE108" s="219">
        <f>IF(N108="základní",J108,0)</f>
        <v>0</v>
      </c>
      <c r="BF108" s="219">
        <f>IF(N108="snížená",J108,0)</f>
        <v>0</v>
      </c>
      <c r="BG108" s="219">
        <f>IF(N108="zákl. přenesená",J108,0)</f>
        <v>0</v>
      </c>
      <c r="BH108" s="219">
        <f>IF(N108="sníž. přenesená",J108,0)</f>
        <v>0</v>
      </c>
      <c r="BI108" s="219">
        <f>IF(N108="nulová",J108,0)</f>
        <v>0</v>
      </c>
      <c r="BJ108" s="19" t="s">
        <v>84</v>
      </c>
      <c r="BK108" s="219">
        <f>ROUND(I108*H108,2)</f>
        <v>0</v>
      </c>
      <c r="BL108" s="19" t="s">
        <v>171</v>
      </c>
      <c r="BM108" s="218" t="s">
        <v>358</v>
      </c>
    </row>
    <row r="109" s="2" customFormat="1">
      <c r="A109" s="41"/>
      <c r="B109" s="42"/>
      <c r="C109" s="43"/>
      <c r="D109" s="227" t="s">
        <v>592</v>
      </c>
      <c r="E109" s="43"/>
      <c r="F109" s="268" t="s">
        <v>1855</v>
      </c>
      <c r="G109" s="43"/>
      <c r="H109" s="43"/>
      <c r="I109" s="222"/>
      <c r="J109" s="43"/>
      <c r="K109" s="43"/>
      <c r="L109" s="47"/>
      <c r="M109" s="223"/>
      <c r="N109" s="224"/>
      <c r="O109" s="87"/>
      <c r="P109" s="87"/>
      <c r="Q109" s="87"/>
      <c r="R109" s="87"/>
      <c r="S109" s="87"/>
      <c r="T109" s="88"/>
      <c r="U109" s="41"/>
      <c r="V109" s="41"/>
      <c r="W109" s="41"/>
      <c r="X109" s="41"/>
      <c r="Y109" s="41"/>
      <c r="Z109" s="41"/>
      <c r="AA109" s="41"/>
      <c r="AB109" s="41"/>
      <c r="AC109" s="41"/>
      <c r="AD109" s="41"/>
      <c r="AE109" s="41"/>
      <c r="AT109" s="19" t="s">
        <v>592</v>
      </c>
      <c r="AU109" s="19" t="s">
        <v>84</v>
      </c>
    </row>
    <row r="110" s="2" customFormat="1" ht="24" customHeight="1">
      <c r="A110" s="41"/>
      <c r="B110" s="42"/>
      <c r="C110" s="207" t="s">
        <v>265</v>
      </c>
      <c r="D110" s="207" t="s">
        <v>166</v>
      </c>
      <c r="E110" s="208" t="s">
        <v>1941</v>
      </c>
      <c r="F110" s="209" t="s">
        <v>1942</v>
      </c>
      <c r="G110" s="210" t="s">
        <v>1597</v>
      </c>
      <c r="H110" s="211">
        <v>1</v>
      </c>
      <c r="I110" s="212"/>
      <c r="J110" s="213">
        <f>ROUND(I110*H110,2)</f>
        <v>0</v>
      </c>
      <c r="K110" s="209" t="s">
        <v>32</v>
      </c>
      <c r="L110" s="47"/>
      <c r="M110" s="214" t="s">
        <v>32</v>
      </c>
      <c r="N110" s="215" t="s">
        <v>47</v>
      </c>
      <c r="O110" s="87"/>
      <c r="P110" s="216">
        <f>O110*H110</f>
        <v>0</v>
      </c>
      <c r="Q110" s="216">
        <v>0</v>
      </c>
      <c r="R110" s="216">
        <f>Q110*H110</f>
        <v>0</v>
      </c>
      <c r="S110" s="216">
        <v>0</v>
      </c>
      <c r="T110" s="217">
        <f>S110*H110</f>
        <v>0</v>
      </c>
      <c r="U110" s="41"/>
      <c r="V110" s="41"/>
      <c r="W110" s="41"/>
      <c r="X110" s="41"/>
      <c r="Y110" s="41"/>
      <c r="Z110" s="41"/>
      <c r="AA110" s="41"/>
      <c r="AB110" s="41"/>
      <c r="AC110" s="41"/>
      <c r="AD110" s="41"/>
      <c r="AE110" s="41"/>
      <c r="AR110" s="218" t="s">
        <v>171</v>
      </c>
      <c r="AT110" s="218" t="s">
        <v>166</v>
      </c>
      <c r="AU110" s="218" t="s">
        <v>84</v>
      </c>
      <c r="AY110" s="19" t="s">
        <v>164</v>
      </c>
      <c r="BE110" s="219">
        <f>IF(N110="základní",J110,0)</f>
        <v>0</v>
      </c>
      <c r="BF110" s="219">
        <f>IF(N110="snížená",J110,0)</f>
        <v>0</v>
      </c>
      <c r="BG110" s="219">
        <f>IF(N110="zákl. přenesená",J110,0)</f>
        <v>0</v>
      </c>
      <c r="BH110" s="219">
        <f>IF(N110="sníž. přenesená",J110,0)</f>
        <v>0</v>
      </c>
      <c r="BI110" s="219">
        <f>IF(N110="nulová",J110,0)</f>
        <v>0</v>
      </c>
      <c r="BJ110" s="19" t="s">
        <v>84</v>
      </c>
      <c r="BK110" s="219">
        <f>ROUND(I110*H110,2)</f>
        <v>0</v>
      </c>
      <c r="BL110" s="19" t="s">
        <v>171</v>
      </c>
      <c r="BM110" s="218" t="s">
        <v>370</v>
      </c>
    </row>
    <row r="111" s="2" customFormat="1" ht="16.5" customHeight="1">
      <c r="A111" s="41"/>
      <c r="B111" s="42"/>
      <c r="C111" s="207" t="s">
        <v>272</v>
      </c>
      <c r="D111" s="207" t="s">
        <v>166</v>
      </c>
      <c r="E111" s="208" t="s">
        <v>1943</v>
      </c>
      <c r="F111" s="209" t="s">
        <v>1944</v>
      </c>
      <c r="G111" s="210" t="s">
        <v>1597</v>
      </c>
      <c r="H111" s="211">
        <v>1</v>
      </c>
      <c r="I111" s="212"/>
      <c r="J111" s="213">
        <f>ROUND(I111*H111,2)</f>
        <v>0</v>
      </c>
      <c r="K111" s="209" t="s">
        <v>32</v>
      </c>
      <c r="L111" s="47"/>
      <c r="M111" s="214" t="s">
        <v>32</v>
      </c>
      <c r="N111" s="215" t="s">
        <v>47</v>
      </c>
      <c r="O111" s="87"/>
      <c r="P111" s="216">
        <f>O111*H111</f>
        <v>0</v>
      </c>
      <c r="Q111" s="216">
        <v>0</v>
      </c>
      <c r="R111" s="216">
        <f>Q111*H111</f>
        <v>0</v>
      </c>
      <c r="S111" s="216">
        <v>0</v>
      </c>
      <c r="T111" s="217">
        <f>S111*H111</f>
        <v>0</v>
      </c>
      <c r="U111" s="41"/>
      <c r="V111" s="41"/>
      <c r="W111" s="41"/>
      <c r="X111" s="41"/>
      <c r="Y111" s="41"/>
      <c r="Z111" s="41"/>
      <c r="AA111" s="41"/>
      <c r="AB111" s="41"/>
      <c r="AC111" s="41"/>
      <c r="AD111" s="41"/>
      <c r="AE111" s="41"/>
      <c r="AR111" s="218" t="s">
        <v>171</v>
      </c>
      <c r="AT111" s="218" t="s">
        <v>166</v>
      </c>
      <c r="AU111" s="218" t="s">
        <v>84</v>
      </c>
      <c r="AY111" s="19" t="s">
        <v>164</v>
      </c>
      <c r="BE111" s="219">
        <f>IF(N111="základní",J111,0)</f>
        <v>0</v>
      </c>
      <c r="BF111" s="219">
        <f>IF(N111="snížená",J111,0)</f>
        <v>0</v>
      </c>
      <c r="BG111" s="219">
        <f>IF(N111="zákl. přenesená",J111,0)</f>
        <v>0</v>
      </c>
      <c r="BH111" s="219">
        <f>IF(N111="sníž. přenesená",J111,0)</f>
        <v>0</v>
      </c>
      <c r="BI111" s="219">
        <f>IF(N111="nulová",J111,0)</f>
        <v>0</v>
      </c>
      <c r="BJ111" s="19" t="s">
        <v>84</v>
      </c>
      <c r="BK111" s="219">
        <f>ROUND(I111*H111,2)</f>
        <v>0</v>
      </c>
      <c r="BL111" s="19" t="s">
        <v>171</v>
      </c>
      <c r="BM111" s="218" t="s">
        <v>383</v>
      </c>
    </row>
    <row r="112" s="2" customFormat="1" ht="16.5" customHeight="1">
      <c r="A112" s="41"/>
      <c r="B112" s="42"/>
      <c r="C112" s="207" t="s">
        <v>284</v>
      </c>
      <c r="D112" s="207" t="s">
        <v>166</v>
      </c>
      <c r="E112" s="208" t="s">
        <v>1945</v>
      </c>
      <c r="F112" s="209" t="s">
        <v>1946</v>
      </c>
      <c r="G112" s="210" t="s">
        <v>1597</v>
      </c>
      <c r="H112" s="211">
        <v>1</v>
      </c>
      <c r="I112" s="212"/>
      <c r="J112" s="213">
        <f>ROUND(I112*H112,2)</f>
        <v>0</v>
      </c>
      <c r="K112" s="209" t="s">
        <v>32</v>
      </c>
      <c r="L112" s="47"/>
      <c r="M112" s="214" t="s">
        <v>32</v>
      </c>
      <c r="N112" s="215" t="s">
        <v>47</v>
      </c>
      <c r="O112" s="87"/>
      <c r="P112" s="216">
        <f>O112*H112</f>
        <v>0</v>
      </c>
      <c r="Q112" s="216">
        <v>0</v>
      </c>
      <c r="R112" s="216">
        <f>Q112*H112</f>
        <v>0</v>
      </c>
      <c r="S112" s="216">
        <v>0</v>
      </c>
      <c r="T112" s="217">
        <f>S112*H112</f>
        <v>0</v>
      </c>
      <c r="U112" s="41"/>
      <c r="V112" s="41"/>
      <c r="W112" s="41"/>
      <c r="X112" s="41"/>
      <c r="Y112" s="41"/>
      <c r="Z112" s="41"/>
      <c r="AA112" s="41"/>
      <c r="AB112" s="41"/>
      <c r="AC112" s="41"/>
      <c r="AD112" s="41"/>
      <c r="AE112" s="41"/>
      <c r="AR112" s="218" t="s">
        <v>171</v>
      </c>
      <c r="AT112" s="218" t="s">
        <v>166</v>
      </c>
      <c r="AU112" s="218" t="s">
        <v>84</v>
      </c>
      <c r="AY112" s="19" t="s">
        <v>164</v>
      </c>
      <c r="BE112" s="219">
        <f>IF(N112="základní",J112,0)</f>
        <v>0</v>
      </c>
      <c r="BF112" s="219">
        <f>IF(N112="snížená",J112,0)</f>
        <v>0</v>
      </c>
      <c r="BG112" s="219">
        <f>IF(N112="zákl. přenesená",J112,0)</f>
        <v>0</v>
      </c>
      <c r="BH112" s="219">
        <f>IF(N112="sníž. přenesená",J112,0)</f>
        <v>0</v>
      </c>
      <c r="BI112" s="219">
        <f>IF(N112="nulová",J112,0)</f>
        <v>0</v>
      </c>
      <c r="BJ112" s="19" t="s">
        <v>84</v>
      </c>
      <c r="BK112" s="219">
        <f>ROUND(I112*H112,2)</f>
        <v>0</v>
      </c>
      <c r="BL112" s="19" t="s">
        <v>171</v>
      </c>
      <c r="BM112" s="218" t="s">
        <v>397</v>
      </c>
    </row>
    <row r="113" s="2" customFormat="1">
      <c r="A113" s="41"/>
      <c r="B113" s="42"/>
      <c r="C113" s="43"/>
      <c r="D113" s="227" t="s">
        <v>592</v>
      </c>
      <c r="E113" s="43"/>
      <c r="F113" s="268" t="s">
        <v>1947</v>
      </c>
      <c r="G113" s="43"/>
      <c r="H113" s="43"/>
      <c r="I113" s="222"/>
      <c r="J113" s="43"/>
      <c r="K113" s="43"/>
      <c r="L113" s="47"/>
      <c r="M113" s="274"/>
      <c r="N113" s="275"/>
      <c r="O113" s="271"/>
      <c r="P113" s="271"/>
      <c r="Q113" s="271"/>
      <c r="R113" s="271"/>
      <c r="S113" s="271"/>
      <c r="T113" s="276"/>
      <c r="U113" s="41"/>
      <c r="V113" s="41"/>
      <c r="W113" s="41"/>
      <c r="X113" s="41"/>
      <c r="Y113" s="41"/>
      <c r="Z113" s="41"/>
      <c r="AA113" s="41"/>
      <c r="AB113" s="41"/>
      <c r="AC113" s="41"/>
      <c r="AD113" s="41"/>
      <c r="AE113" s="41"/>
      <c r="AT113" s="19" t="s">
        <v>592</v>
      </c>
      <c r="AU113" s="19" t="s">
        <v>84</v>
      </c>
    </row>
    <row r="114" s="2" customFormat="1" ht="6.96" customHeight="1">
      <c r="A114" s="41"/>
      <c r="B114" s="62"/>
      <c r="C114" s="63"/>
      <c r="D114" s="63"/>
      <c r="E114" s="63"/>
      <c r="F114" s="63"/>
      <c r="G114" s="63"/>
      <c r="H114" s="63"/>
      <c r="I114" s="63"/>
      <c r="J114" s="63"/>
      <c r="K114" s="63"/>
      <c r="L114" s="47"/>
      <c r="M114" s="41"/>
      <c r="O114" s="41"/>
      <c r="P114" s="41"/>
      <c r="Q114" s="41"/>
      <c r="R114" s="41"/>
      <c r="S114" s="41"/>
      <c r="T114" s="41"/>
      <c r="U114" s="41"/>
      <c r="V114" s="41"/>
      <c r="W114" s="41"/>
      <c r="X114" s="41"/>
      <c r="Y114" s="41"/>
      <c r="Z114" s="41"/>
      <c r="AA114" s="41"/>
      <c r="AB114" s="41"/>
      <c r="AC114" s="41"/>
      <c r="AD114" s="41"/>
      <c r="AE114" s="41"/>
    </row>
  </sheetData>
  <sheetProtection sheet="1" autoFilter="0" formatColumns="0" formatRows="0" objects="1" scenarios="1" spinCount="100000" saltValue="zQ4d0f4OnHvhg6oZGwQd9rUsJ0kGQWorcK1sIyRo83NTV01B4/x05a27rp7/Nc30r5mAyUVwxxrlbJ0mOdFCyQ==" hashValue="r9OCe1PYHTr6eEt5r+VZS1AViL+fF/OHLpZnqS4BbBBC5oN0ywYPb7gzlCgvdbsNHCqgUbKeYqLjjgYttPXLig==" algorithmName="SHA-512" password="CC35"/>
  <autoFilter ref="C79:K113"/>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104</v>
      </c>
    </row>
    <row r="3" s="1" customFormat="1" ht="6.96" customHeight="1">
      <c r="B3" s="131"/>
      <c r="C3" s="132"/>
      <c r="D3" s="132"/>
      <c r="E3" s="132"/>
      <c r="F3" s="132"/>
      <c r="G3" s="132"/>
      <c r="H3" s="132"/>
      <c r="I3" s="132"/>
      <c r="J3" s="132"/>
      <c r="K3" s="132"/>
      <c r="L3" s="22"/>
      <c r="AT3" s="19" t="s">
        <v>86</v>
      </c>
    </row>
    <row r="4" s="1" customFormat="1" ht="24.96" customHeight="1">
      <c r="B4" s="22"/>
      <c r="D4" s="133" t="s">
        <v>116</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Energetické úspory budovy č.5</v>
      </c>
      <c r="F7" s="135"/>
      <c r="G7" s="135"/>
      <c r="H7" s="135"/>
      <c r="L7" s="22"/>
    </row>
    <row r="8" s="2" customFormat="1" ht="12" customHeight="1">
      <c r="A8" s="41"/>
      <c r="B8" s="47"/>
      <c r="C8" s="41"/>
      <c r="D8" s="135" t="s">
        <v>117</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1948</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33</v>
      </c>
      <c r="G12" s="41"/>
      <c r="H12" s="41"/>
      <c r="I12" s="135" t="s">
        <v>24</v>
      </c>
      <c r="J12" s="140" t="str">
        <f>'Rekapitulace stavby'!AN8</f>
        <v>17. 12. 2023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ROUND(J82,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ROUND((SUM(BE82:BE137)),  2)</f>
        <v>0</v>
      </c>
      <c r="G33" s="41"/>
      <c r="H33" s="41"/>
      <c r="I33" s="151">
        <v>0.20999999999999999</v>
      </c>
      <c r="J33" s="150">
        <f>ROUND(((SUM(BE82:BE137))*I33),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ROUND((SUM(BF82:BF137)),  2)</f>
        <v>0</v>
      </c>
      <c r="G34" s="41"/>
      <c r="H34" s="41"/>
      <c r="I34" s="151">
        <v>0.12</v>
      </c>
      <c r="J34" s="150">
        <f>ROUND(((SUM(BF82:BF137))*I34),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ROUND((SUM(BG82:BG137)),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ROUND((SUM(BH82:BH137)),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ROUND((SUM(BI82:BI137)),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119</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Energetické úspory budovy č.5</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117</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07 - Rozvod plynu</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 xml:space="preserve"> </v>
      </c>
      <c r="G52" s="43"/>
      <c r="H52" s="43"/>
      <c r="I52" s="34" t="s">
        <v>24</v>
      </c>
      <c r="J52" s="75" t="str">
        <f>IF(J12="","",J12)</f>
        <v>17. 12. 2023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120</v>
      </c>
      <c r="D57" s="165"/>
      <c r="E57" s="165"/>
      <c r="F57" s="165"/>
      <c r="G57" s="165"/>
      <c r="H57" s="165"/>
      <c r="I57" s="165"/>
      <c r="J57" s="166" t="s">
        <v>121</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J82</f>
        <v>0</v>
      </c>
      <c r="K59" s="43"/>
      <c r="L59" s="137"/>
      <c r="S59" s="41"/>
      <c r="T59" s="41"/>
      <c r="U59" s="41"/>
      <c r="V59" s="41"/>
      <c r="W59" s="41"/>
      <c r="X59" s="41"/>
      <c r="Y59" s="41"/>
      <c r="Z59" s="41"/>
      <c r="AA59" s="41"/>
      <c r="AB59" s="41"/>
      <c r="AC59" s="41"/>
      <c r="AD59" s="41"/>
      <c r="AE59" s="41"/>
      <c r="AU59" s="19" t="s">
        <v>122</v>
      </c>
    </row>
    <row r="60" s="9" customFormat="1" ht="24.96" customHeight="1">
      <c r="A60" s="9"/>
      <c r="B60" s="168"/>
      <c r="C60" s="169"/>
      <c r="D60" s="170" t="s">
        <v>1949</v>
      </c>
      <c r="E60" s="171"/>
      <c r="F60" s="171"/>
      <c r="G60" s="171"/>
      <c r="H60" s="171"/>
      <c r="I60" s="171"/>
      <c r="J60" s="172">
        <f>J83</f>
        <v>0</v>
      </c>
      <c r="K60" s="169"/>
      <c r="L60" s="173"/>
      <c r="S60" s="9"/>
      <c r="T60" s="9"/>
      <c r="U60" s="9"/>
      <c r="V60" s="9"/>
      <c r="W60" s="9"/>
      <c r="X60" s="9"/>
      <c r="Y60" s="9"/>
      <c r="Z60" s="9"/>
      <c r="AA60" s="9"/>
      <c r="AB60" s="9"/>
      <c r="AC60" s="9"/>
      <c r="AD60" s="9"/>
      <c r="AE60" s="9"/>
    </row>
    <row r="61" s="9" customFormat="1" ht="24.96" customHeight="1">
      <c r="A61" s="9"/>
      <c r="B61" s="168"/>
      <c r="C61" s="169"/>
      <c r="D61" s="170" t="s">
        <v>1950</v>
      </c>
      <c r="E61" s="171"/>
      <c r="F61" s="171"/>
      <c r="G61" s="171"/>
      <c r="H61" s="171"/>
      <c r="I61" s="171"/>
      <c r="J61" s="172">
        <f>J88</f>
        <v>0</v>
      </c>
      <c r="K61" s="169"/>
      <c r="L61" s="173"/>
      <c r="S61" s="9"/>
      <c r="T61" s="9"/>
      <c r="U61" s="9"/>
      <c r="V61" s="9"/>
      <c r="W61" s="9"/>
      <c r="X61" s="9"/>
      <c r="Y61" s="9"/>
      <c r="Z61" s="9"/>
      <c r="AA61" s="9"/>
      <c r="AB61" s="9"/>
      <c r="AC61" s="9"/>
      <c r="AD61" s="9"/>
      <c r="AE61" s="9"/>
    </row>
    <row r="62" s="9" customFormat="1" ht="24.96" customHeight="1">
      <c r="A62" s="9"/>
      <c r="B62" s="168"/>
      <c r="C62" s="169"/>
      <c r="D62" s="170" t="s">
        <v>1951</v>
      </c>
      <c r="E62" s="171"/>
      <c r="F62" s="171"/>
      <c r="G62" s="171"/>
      <c r="H62" s="171"/>
      <c r="I62" s="171"/>
      <c r="J62" s="172">
        <f>J103</f>
        <v>0</v>
      </c>
      <c r="K62" s="169"/>
      <c r="L62" s="173"/>
      <c r="S62" s="9"/>
      <c r="T62" s="9"/>
      <c r="U62" s="9"/>
      <c r="V62" s="9"/>
      <c r="W62" s="9"/>
      <c r="X62" s="9"/>
      <c r="Y62" s="9"/>
      <c r="Z62" s="9"/>
      <c r="AA62" s="9"/>
      <c r="AB62" s="9"/>
      <c r="AC62" s="9"/>
      <c r="AD62" s="9"/>
      <c r="AE62" s="9"/>
    </row>
    <row r="63" s="2" customFormat="1" ht="21.84" customHeight="1">
      <c r="A63" s="41"/>
      <c r="B63" s="42"/>
      <c r="C63" s="43"/>
      <c r="D63" s="43"/>
      <c r="E63" s="43"/>
      <c r="F63" s="43"/>
      <c r="G63" s="43"/>
      <c r="H63" s="43"/>
      <c r="I63" s="43"/>
      <c r="J63" s="43"/>
      <c r="K63" s="43"/>
      <c r="L63" s="137"/>
      <c r="S63" s="41"/>
      <c r="T63" s="41"/>
      <c r="U63" s="41"/>
      <c r="V63" s="41"/>
      <c r="W63" s="41"/>
      <c r="X63" s="41"/>
      <c r="Y63" s="41"/>
      <c r="Z63" s="41"/>
      <c r="AA63" s="41"/>
      <c r="AB63" s="41"/>
      <c r="AC63" s="41"/>
      <c r="AD63" s="41"/>
      <c r="AE63" s="41"/>
    </row>
    <row r="64" s="2" customFormat="1" ht="6.96" customHeight="1">
      <c r="A64" s="41"/>
      <c r="B64" s="62"/>
      <c r="C64" s="63"/>
      <c r="D64" s="63"/>
      <c r="E64" s="63"/>
      <c r="F64" s="63"/>
      <c r="G64" s="63"/>
      <c r="H64" s="63"/>
      <c r="I64" s="63"/>
      <c r="J64" s="63"/>
      <c r="K64" s="63"/>
      <c r="L64" s="137"/>
      <c r="S64" s="41"/>
      <c r="T64" s="41"/>
      <c r="U64" s="41"/>
      <c r="V64" s="41"/>
      <c r="W64" s="41"/>
      <c r="X64" s="41"/>
      <c r="Y64" s="41"/>
      <c r="Z64" s="41"/>
      <c r="AA64" s="41"/>
      <c r="AB64" s="41"/>
      <c r="AC64" s="41"/>
      <c r="AD64" s="41"/>
      <c r="AE64" s="41"/>
    </row>
    <row r="68" s="2" customFormat="1" ht="6.96" customHeight="1">
      <c r="A68" s="41"/>
      <c r="B68" s="64"/>
      <c r="C68" s="65"/>
      <c r="D68" s="65"/>
      <c r="E68" s="65"/>
      <c r="F68" s="65"/>
      <c r="G68" s="65"/>
      <c r="H68" s="65"/>
      <c r="I68" s="65"/>
      <c r="J68" s="65"/>
      <c r="K68" s="65"/>
      <c r="L68" s="137"/>
      <c r="S68" s="41"/>
      <c r="T68" s="41"/>
      <c r="U68" s="41"/>
      <c r="V68" s="41"/>
      <c r="W68" s="41"/>
      <c r="X68" s="41"/>
      <c r="Y68" s="41"/>
      <c r="Z68" s="41"/>
      <c r="AA68" s="41"/>
      <c r="AB68" s="41"/>
      <c r="AC68" s="41"/>
      <c r="AD68" s="41"/>
      <c r="AE68" s="41"/>
    </row>
    <row r="69" s="2" customFormat="1" ht="24.96" customHeight="1">
      <c r="A69" s="41"/>
      <c r="B69" s="42"/>
      <c r="C69" s="25" t="s">
        <v>149</v>
      </c>
      <c r="D69" s="43"/>
      <c r="E69" s="43"/>
      <c r="F69" s="43"/>
      <c r="G69" s="43"/>
      <c r="H69" s="43"/>
      <c r="I69" s="43"/>
      <c r="J69" s="43"/>
      <c r="K69" s="43"/>
      <c r="L69" s="137"/>
      <c r="S69" s="41"/>
      <c r="T69" s="41"/>
      <c r="U69" s="41"/>
      <c r="V69" s="41"/>
      <c r="W69" s="41"/>
      <c r="X69" s="41"/>
      <c r="Y69" s="41"/>
      <c r="Z69" s="41"/>
      <c r="AA69" s="41"/>
      <c r="AB69" s="41"/>
      <c r="AC69" s="41"/>
      <c r="AD69" s="41"/>
      <c r="AE69" s="41"/>
    </row>
    <row r="70" s="2" customFormat="1" ht="6.96" customHeight="1">
      <c r="A70" s="41"/>
      <c r="B70" s="42"/>
      <c r="C70" s="43"/>
      <c r="D70" s="43"/>
      <c r="E70" s="43"/>
      <c r="F70" s="43"/>
      <c r="G70" s="43"/>
      <c r="H70" s="43"/>
      <c r="I70" s="43"/>
      <c r="J70" s="43"/>
      <c r="K70" s="43"/>
      <c r="L70" s="137"/>
      <c r="S70" s="41"/>
      <c r="T70" s="41"/>
      <c r="U70" s="41"/>
      <c r="V70" s="41"/>
      <c r="W70" s="41"/>
      <c r="X70" s="41"/>
      <c r="Y70" s="41"/>
      <c r="Z70" s="41"/>
      <c r="AA70" s="41"/>
      <c r="AB70" s="41"/>
      <c r="AC70" s="41"/>
      <c r="AD70" s="41"/>
      <c r="AE70" s="41"/>
    </row>
    <row r="71" s="2" customFormat="1" ht="12" customHeight="1">
      <c r="A71" s="41"/>
      <c r="B71" s="42"/>
      <c r="C71" s="34" t="s">
        <v>16</v>
      </c>
      <c r="D71" s="43"/>
      <c r="E71" s="43"/>
      <c r="F71" s="43"/>
      <c r="G71" s="43"/>
      <c r="H71" s="43"/>
      <c r="I71" s="43"/>
      <c r="J71" s="43"/>
      <c r="K71" s="43"/>
      <c r="L71" s="137"/>
      <c r="S71" s="41"/>
      <c r="T71" s="41"/>
      <c r="U71" s="41"/>
      <c r="V71" s="41"/>
      <c r="W71" s="41"/>
      <c r="X71" s="41"/>
      <c r="Y71" s="41"/>
      <c r="Z71" s="41"/>
      <c r="AA71" s="41"/>
      <c r="AB71" s="41"/>
      <c r="AC71" s="41"/>
      <c r="AD71" s="41"/>
      <c r="AE71" s="41"/>
    </row>
    <row r="72" s="2" customFormat="1" ht="16.5" customHeight="1">
      <c r="A72" s="41"/>
      <c r="B72" s="42"/>
      <c r="C72" s="43"/>
      <c r="D72" s="43"/>
      <c r="E72" s="163" t="str">
        <f>E7</f>
        <v>Energetické úspory budovy č.5</v>
      </c>
      <c r="F72" s="34"/>
      <c r="G72" s="34"/>
      <c r="H72" s="34"/>
      <c r="I72" s="43"/>
      <c r="J72" s="43"/>
      <c r="K72" s="43"/>
      <c r="L72" s="137"/>
      <c r="S72" s="41"/>
      <c r="T72" s="41"/>
      <c r="U72" s="41"/>
      <c r="V72" s="41"/>
      <c r="W72" s="41"/>
      <c r="X72" s="41"/>
      <c r="Y72" s="41"/>
      <c r="Z72" s="41"/>
      <c r="AA72" s="41"/>
      <c r="AB72" s="41"/>
      <c r="AC72" s="41"/>
      <c r="AD72" s="41"/>
      <c r="AE72" s="41"/>
    </row>
    <row r="73" s="2" customFormat="1" ht="12" customHeight="1">
      <c r="A73" s="41"/>
      <c r="B73" s="42"/>
      <c r="C73" s="34" t="s">
        <v>117</v>
      </c>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6.5" customHeight="1">
      <c r="A74" s="41"/>
      <c r="B74" s="42"/>
      <c r="C74" s="43"/>
      <c r="D74" s="43"/>
      <c r="E74" s="72" t="str">
        <f>E9</f>
        <v>07 - Rozvod plynu</v>
      </c>
      <c r="F74" s="43"/>
      <c r="G74" s="43"/>
      <c r="H74" s="43"/>
      <c r="I74" s="43"/>
      <c r="J74" s="43"/>
      <c r="K74" s="43"/>
      <c r="L74" s="137"/>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2" customHeight="1">
      <c r="A76" s="41"/>
      <c r="B76" s="42"/>
      <c r="C76" s="34" t="s">
        <v>22</v>
      </c>
      <c r="D76" s="43"/>
      <c r="E76" s="43"/>
      <c r="F76" s="29" t="str">
        <f>F12</f>
        <v xml:space="preserve"> </v>
      </c>
      <c r="G76" s="43"/>
      <c r="H76" s="43"/>
      <c r="I76" s="34" t="s">
        <v>24</v>
      </c>
      <c r="J76" s="75" t="str">
        <f>IF(J12="","",J12)</f>
        <v>17. 12. 2023</v>
      </c>
      <c r="K76" s="43"/>
      <c r="L76" s="13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5.15" customHeight="1">
      <c r="A78" s="41"/>
      <c r="B78" s="42"/>
      <c r="C78" s="34" t="s">
        <v>30</v>
      </c>
      <c r="D78" s="43"/>
      <c r="E78" s="43"/>
      <c r="F78" s="29" t="str">
        <f>E15</f>
        <v xml:space="preserve"> </v>
      </c>
      <c r="G78" s="43"/>
      <c r="H78" s="43"/>
      <c r="I78" s="34" t="s">
        <v>37</v>
      </c>
      <c r="J78" s="39" t="str">
        <f>E21</f>
        <v xml:space="preserve"> </v>
      </c>
      <c r="K78" s="43"/>
      <c r="L78" s="137"/>
      <c r="S78" s="41"/>
      <c r="T78" s="41"/>
      <c r="U78" s="41"/>
      <c r="V78" s="41"/>
      <c r="W78" s="41"/>
      <c r="X78" s="41"/>
      <c r="Y78" s="41"/>
      <c r="Z78" s="41"/>
      <c r="AA78" s="41"/>
      <c r="AB78" s="41"/>
      <c r="AC78" s="41"/>
      <c r="AD78" s="41"/>
      <c r="AE78" s="41"/>
    </row>
    <row r="79" s="2" customFormat="1" ht="15.15" customHeight="1">
      <c r="A79" s="41"/>
      <c r="B79" s="42"/>
      <c r="C79" s="34" t="s">
        <v>35</v>
      </c>
      <c r="D79" s="43"/>
      <c r="E79" s="43"/>
      <c r="F79" s="29" t="str">
        <f>IF(E18="","",E18)</f>
        <v>Vyplň údaj</v>
      </c>
      <c r="G79" s="43"/>
      <c r="H79" s="43"/>
      <c r="I79" s="34" t="s">
        <v>39</v>
      </c>
      <c r="J79" s="39" t="str">
        <f>E24</f>
        <v xml:space="preserve"> </v>
      </c>
      <c r="K79" s="43"/>
      <c r="L79" s="137"/>
      <c r="S79" s="41"/>
      <c r="T79" s="41"/>
      <c r="U79" s="41"/>
      <c r="V79" s="41"/>
      <c r="W79" s="41"/>
      <c r="X79" s="41"/>
      <c r="Y79" s="41"/>
      <c r="Z79" s="41"/>
      <c r="AA79" s="41"/>
      <c r="AB79" s="41"/>
      <c r="AC79" s="41"/>
      <c r="AD79" s="41"/>
      <c r="AE79" s="41"/>
    </row>
    <row r="80" s="2" customFormat="1" ht="10.32" customHeight="1">
      <c r="A80" s="41"/>
      <c r="B80" s="42"/>
      <c r="C80" s="43"/>
      <c r="D80" s="43"/>
      <c r="E80" s="43"/>
      <c r="F80" s="43"/>
      <c r="G80" s="43"/>
      <c r="H80" s="43"/>
      <c r="I80" s="43"/>
      <c r="J80" s="43"/>
      <c r="K80" s="43"/>
      <c r="L80" s="137"/>
      <c r="S80" s="41"/>
      <c r="T80" s="41"/>
      <c r="U80" s="41"/>
      <c r="V80" s="41"/>
      <c r="W80" s="41"/>
      <c r="X80" s="41"/>
      <c r="Y80" s="41"/>
      <c r="Z80" s="41"/>
      <c r="AA80" s="41"/>
      <c r="AB80" s="41"/>
      <c r="AC80" s="41"/>
      <c r="AD80" s="41"/>
      <c r="AE80" s="41"/>
    </row>
    <row r="81" s="11" customFormat="1" ht="29.28" customHeight="1">
      <c r="A81" s="180"/>
      <c r="B81" s="181"/>
      <c r="C81" s="182" t="s">
        <v>150</v>
      </c>
      <c r="D81" s="183" t="s">
        <v>61</v>
      </c>
      <c r="E81" s="183" t="s">
        <v>57</v>
      </c>
      <c r="F81" s="183" t="s">
        <v>58</v>
      </c>
      <c r="G81" s="183" t="s">
        <v>151</v>
      </c>
      <c r="H81" s="183" t="s">
        <v>152</v>
      </c>
      <c r="I81" s="183" t="s">
        <v>153</v>
      </c>
      <c r="J81" s="183" t="s">
        <v>121</v>
      </c>
      <c r="K81" s="184" t="s">
        <v>154</v>
      </c>
      <c r="L81" s="185"/>
      <c r="M81" s="95" t="s">
        <v>32</v>
      </c>
      <c r="N81" s="96" t="s">
        <v>46</v>
      </c>
      <c r="O81" s="96" t="s">
        <v>155</v>
      </c>
      <c r="P81" s="96" t="s">
        <v>156</v>
      </c>
      <c r="Q81" s="96" t="s">
        <v>157</v>
      </c>
      <c r="R81" s="96" t="s">
        <v>158</v>
      </c>
      <c r="S81" s="96" t="s">
        <v>159</v>
      </c>
      <c r="T81" s="97" t="s">
        <v>160</v>
      </c>
      <c r="U81" s="180"/>
      <c r="V81" s="180"/>
      <c r="W81" s="180"/>
      <c r="X81" s="180"/>
      <c r="Y81" s="180"/>
      <c r="Z81" s="180"/>
      <c r="AA81" s="180"/>
      <c r="AB81" s="180"/>
      <c r="AC81" s="180"/>
      <c r="AD81" s="180"/>
      <c r="AE81" s="180"/>
    </row>
    <row r="82" s="2" customFormat="1" ht="22.8" customHeight="1">
      <c r="A82" s="41"/>
      <c r="B82" s="42"/>
      <c r="C82" s="102" t="s">
        <v>161</v>
      </c>
      <c r="D82" s="43"/>
      <c r="E82" s="43"/>
      <c r="F82" s="43"/>
      <c r="G82" s="43"/>
      <c r="H82" s="43"/>
      <c r="I82" s="43"/>
      <c r="J82" s="186">
        <f>BK82</f>
        <v>0</v>
      </c>
      <c r="K82" s="43"/>
      <c r="L82" s="47"/>
      <c r="M82" s="98"/>
      <c r="N82" s="187"/>
      <c r="O82" s="99"/>
      <c r="P82" s="188">
        <f>P83+P88+P103</f>
        <v>0</v>
      </c>
      <c r="Q82" s="99"/>
      <c r="R82" s="188">
        <f>R83+R88+R103</f>
        <v>0</v>
      </c>
      <c r="S82" s="99"/>
      <c r="T82" s="189">
        <f>T83+T88+T103</f>
        <v>0</v>
      </c>
      <c r="U82" s="41"/>
      <c r="V82" s="41"/>
      <c r="W82" s="41"/>
      <c r="X82" s="41"/>
      <c r="Y82" s="41"/>
      <c r="Z82" s="41"/>
      <c r="AA82" s="41"/>
      <c r="AB82" s="41"/>
      <c r="AC82" s="41"/>
      <c r="AD82" s="41"/>
      <c r="AE82" s="41"/>
      <c r="AT82" s="19" t="s">
        <v>75</v>
      </c>
      <c r="AU82" s="19" t="s">
        <v>122</v>
      </c>
      <c r="BK82" s="190">
        <f>BK83+BK88+BK103</f>
        <v>0</v>
      </c>
    </row>
    <row r="83" s="12" customFormat="1" ht="25.92" customHeight="1">
      <c r="A83" s="12"/>
      <c r="B83" s="191"/>
      <c r="C83" s="192"/>
      <c r="D83" s="193" t="s">
        <v>75</v>
      </c>
      <c r="E83" s="194" t="s">
        <v>1952</v>
      </c>
      <c r="F83" s="194" t="s">
        <v>1953</v>
      </c>
      <c r="G83" s="192"/>
      <c r="H83" s="192"/>
      <c r="I83" s="195"/>
      <c r="J83" s="196">
        <f>BK83</f>
        <v>0</v>
      </c>
      <c r="K83" s="192"/>
      <c r="L83" s="197"/>
      <c r="M83" s="198"/>
      <c r="N83" s="199"/>
      <c r="O83" s="199"/>
      <c r="P83" s="200">
        <f>SUM(P84:P87)</f>
        <v>0</v>
      </c>
      <c r="Q83" s="199"/>
      <c r="R83" s="200">
        <f>SUM(R84:R87)</f>
        <v>0</v>
      </c>
      <c r="S83" s="199"/>
      <c r="T83" s="201">
        <f>SUM(T84:T87)</f>
        <v>0</v>
      </c>
      <c r="U83" s="12"/>
      <c r="V83" s="12"/>
      <c r="W83" s="12"/>
      <c r="X83" s="12"/>
      <c r="Y83" s="12"/>
      <c r="Z83" s="12"/>
      <c r="AA83" s="12"/>
      <c r="AB83" s="12"/>
      <c r="AC83" s="12"/>
      <c r="AD83" s="12"/>
      <c r="AE83" s="12"/>
      <c r="AR83" s="202" t="s">
        <v>84</v>
      </c>
      <c r="AT83" s="203" t="s">
        <v>75</v>
      </c>
      <c r="AU83" s="203" t="s">
        <v>76</v>
      </c>
      <c r="AY83" s="202" t="s">
        <v>164</v>
      </c>
      <c r="BK83" s="204">
        <f>SUM(BK84:BK87)</f>
        <v>0</v>
      </c>
    </row>
    <row r="84" s="2" customFormat="1" ht="16.5" customHeight="1">
      <c r="A84" s="41"/>
      <c r="B84" s="42"/>
      <c r="C84" s="207" t="s">
        <v>76</v>
      </c>
      <c r="D84" s="207" t="s">
        <v>166</v>
      </c>
      <c r="E84" s="208" t="s">
        <v>1954</v>
      </c>
      <c r="F84" s="209" t="s">
        <v>1955</v>
      </c>
      <c r="G84" s="210" t="s">
        <v>1597</v>
      </c>
      <c r="H84" s="211">
        <v>5</v>
      </c>
      <c r="I84" s="212"/>
      <c r="J84" s="213">
        <f>ROUND(I84*H84,2)</f>
        <v>0</v>
      </c>
      <c r="K84" s="209" t="s">
        <v>32</v>
      </c>
      <c r="L84" s="47"/>
      <c r="M84" s="214" t="s">
        <v>32</v>
      </c>
      <c r="N84" s="215" t="s">
        <v>47</v>
      </c>
      <c r="O84" s="87"/>
      <c r="P84" s="216">
        <f>O84*H84</f>
        <v>0</v>
      </c>
      <c r="Q84" s="216">
        <v>0</v>
      </c>
      <c r="R84" s="216">
        <f>Q84*H84</f>
        <v>0</v>
      </c>
      <c r="S84" s="216">
        <v>0</v>
      </c>
      <c r="T84" s="217">
        <f>S84*H84</f>
        <v>0</v>
      </c>
      <c r="U84" s="41"/>
      <c r="V84" s="41"/>
      <c r="W84" s="41"/>
      <c r="X84" s="41"/>
      <c r="Y84" s="41"/>
      <c r="Z84" s="41"/>
      <c r="AA84" s="41"/>
      <c r="AB84" s="41"/>
      <c r="AC84" s="41"/>
      <c r="AD84" s="41"/>
      <c r="AE84" s="41"/>
      <c r="AR84" s="218" t="s">
        <v>171</v>
      </c>
      <c r="AT84" s="218" t="s">
        <v>166</v>
      </c>
      <c r="AU84" s="218" t="s">
        <v>84</v>
      </c>
      <c r="AY84" s="19" t="s">
        <v>164</v>
      </c>
      <c r="BE84" s="219">
        <f>IF(N84="základní",J84,0)</f>
        <v>0</v>
      </c>
      <c r="BF84" s="219">
        <f>IF(N84="snížená",J84,0)</f>
        <v>0</v>
      </c>
      <c r="BG84" s="219">
        <f>IF(N84="zákl. přenesená",J84,0)</f>
        <v>0</v>
      </c>
      <c r="BH84" s="219">
        <f>IF(N84="sníž. přenesená",J84,0)</f>
        <v>0</v>
      </c>
      <c r="BI84" s="219">
        <f>IF(N84="nulová",J84,0)</f>
        <v>0</v>
      </c>
      <c r="BJ84" s="19" t="s">
        <v>84</v>
      </c>
      <c r="BK84" s="219">
        <f>ROUND(I84*H84,2)</f>
        <v>0</v>
      </c>
      <c r="BL84" s="19" t="s">
        <v>171</v>
      </c>
      <c r="BM84" s="218" t="s">
        <v>86</v>
      </c>
    </row>
    <row r="85" s="2" customFormat="1" ht="40.8" customHeight="1">
      <c r="A85" s="41"/>
      <c r="B85" s="42"/>
      <c r="C85" s="207" t="s">
        <v>76</v>
      </c>
      <c r="D85" s="207" t="s">
        <v>166</v>
      </c>
      <c r="E85" s="208" t="s">
        <v>1956</v>
      </c>
      <c r="F85" s="209" t="s">
        <v>1957</v>
      </c>
      <c r="G85" s="210" t="s">
        <v>345</v>
      </c>
      <c r="H85" s="211">
        <v>26</v>
      </c>
      <c r="I85" s="212"/>
      <c r="J85" s="213">
        <f>ROUND(I85*H85,2)</f>
        <v>0</v>
      </c>
      <c r="K85" s="209" t="s">
        <v>32</v>
      </c>
      <c r="L85" s="47"/>
      <c r="M85" s="214" t="s">
        <v>32</v>
      </c>
      <c r="N85" s="215" t="s">
        <v>47</v>
      </c>
      <c r="O85" s="87"/>
      <c r="P85" s="216">
        <f>O85*H85</f>
        <v>0</v>
      </c>
      <c r="Q85" s="216">
        <v>0</v>
      </c>
      <c r="R85" s="216">
        <f>Q85*H85</f>
        <v>0</v>
      </c>
      <c r="S85" s="216">
        <v>0</v>
      </c>
      <c r="T85" s="217">
        <f>S85*H85</f>
        <v>0</v>
      </c>
      <c r="U85" s="41"/>
      <c r="V85" s="41"/>
      <c r="W85" s="41"/>
      <c r="X85" s="41"/>
      <c r="Y85" s="41"/>
      <c r="Z85" s="41"/>
      <c r="AA85" s="41"/>
      <c r="AB85" s="41"/>
      <c r="AC85" s="41"/>
      <c r="AD85" s="41"/>
      <c r="AE85" s="41"/>
      <c r="AR85" s="218" t="s">
        <v>171</v>
      </c>
      <c r="AT85" s="218" t="s">
        <v>166</v>
      </c>
      <c r="AU85" s="218" t="s">
        <v>84</v>
      </c>
      <c r="AY85" s="19" t="s">
        <v>164</v>
      </c>
      <c r="BE85" s="219">
        <f>IF(N85="základní",J85,0)</f>
        <v>0</v>
      </c>
      <c r="BF85" s="219">
        <f>IF(N85="snížená",J85,0)</f>
        <v>0</v>
      </c>
      <c r="BG85" s="219">
        <f>IF(N85="zákl. přenesená",J85,0)</f>
        <v>0</v>
      </c>
      <c r="BH85" s="219">
        <f>IF(N85="sníž. přenesená",J85,0)</f>
        <v>0</v>
      </c>
      <c r="BI85" s="219">
        <f>IF(N85="nulová",J85,0)</f>
        <v>0</v>
      </c>
      <c r="BJ85" s="19" t="s">
        <v>84</v>
      </c>
      <c r="BK85" s="219">
        <f>ROUND(I85*H85,2)</f>
        <v>0</v>
      </c>
      <c r="BL85" s="19" t="s">
        <v>171</v>
      </c>
      <c r="BM85" s="218" t="s">
        <v>171</v>
      </c>
    </row>
    <row r="86" s="2" customFormat="1" ht="40.8" customHeight="1">
      <c r="A86" s="41"/>
      <c r="B86" s="42"/>
      <c r="C86" s="207" t="s">
        <v>76</v>
      </c>
      <c r="D86" s="207" t="s">
        <v>166</v>
      </c>
      <c r="E86" s="208" t="s">
        <v>1958</v>
      </c>
      <c r="F86" s="209" t="s">
        <v>1959</v>
      </c>
      <c r="G86" s="210" t="s">
        <v>345</v>
      </c>
      <c r="H86" s="211">
        <v>10</v>
      </c>
      <c r="I86" s="212"/>
      <c r="J86" s="213">
        <f>ROUND(I86*H86,2)</f>
        <v>0</v>
      </c>
      <c r="K86" s="209" t="s">
        <v>32</v>
      </c>
      <c r="L86" s="47"/>
      <c r="M86" s="214" t="s">
        <v>32</v>
      </c>
      <c r="N86" s="215" t="s">
        <v>47</v>
      </c>
      <c r="O86" s="87"/>
      <c r="P86" s="216">
        <f>O86*H86</f>
        <v>0</v>
      </c>
      <c r="Q86" s="216">
        <v>0</v>
      </c>
      <c r="R86" s="216">
        <f>Q86*H86</f>
        <v>0</v>
      </c>
      <c r="S86" s="216">
        <v>0</v>
      </c>
      <c r="T86" s="217">
        <f>S86*H86</f>
        <v>0</v>
      </c>
      <c r="U86" s="41"/>
      <c r="V86" s="41"/>
      <c r="W86" s="41"/>
      <c r="X86" s="41"/>
      <c r="Y86" s="41"/>
      <c r="Z86" s="41"/>
      <c r="AA86" s="41"/>
      <c r="AB86" s="41"/>
      <c r="AC86" s="41"/>
      <c r="AD86" s="41"/>
      <c r="AE86" s="41"/>
      <c r="AR86" s="218" t="s">
        <v>171</v>
      </c>
      <c r="AT86" s="218" t="s">
        <v>166</v>
      </c>
      <c r="AU86" s="218" t="s">
        <v>84</v>
      </c>
      <c r="AY86" s="19" t="s">
        <v>164</v>
      </c>
      <c r="BE86" s="219">
        <f>IF(N86="základní",J86,0)</f>
        <v>0</v>
      </c>
      <c r="BF86" s="219">
        <f>IF(N86="snížená",J86,0)</f>
        <v>0</v>
      </c>
      <c r="BG86" s="219">
        <f>IF(N86="zákl. přenesená",J86,0)</f>
        <v>0</v>
      </c>
      <c r="BH86" s="219">
        <f>IF(N86="sníž. přenesená",J86,0)</f>
        <v>0</v>
      </c>
      <c r="BI86" s="219">
        <f>IF(N86="nulová",J86,0)</f>
        <v>0</v>
      </c>
      <c r="BJ86" s="19" t="s">
        <v>84</v>
      </c>
      <c r="BK86" s="219">
        <f>ROUND(I86*H86,2)</f>
        <v>0</v>
      </c>
      <c r="BL86" s="19" t="s">
        <v>171</v>
      </c>
      <c r="BM86" s="218" t="s">
        <v>202</v>
      </c>
    </row>
    <row r="87" s="2" customFormat="1">
      <c r="A87" s="41"/>
      <c r="B87" s="42"/>
      <c r="C87" s="43"/>
      <c r="D87" s="227" t="s">
        <v>592</v>
      </c>
      <c r="E87" s="43"/>
      <c r="F87" s="268" t="s">
        <v>1960</v>
      </c>
      <c r="G87" s="43"/>
      <c r="H87" s="43"/>
      <c r="I87" s="222"/>
      <c r="J87" s="43"/>
      <c r="K87" s="43"/>
      <c r="L87" s="47"/>
      <c r="M87" s="223"/>
      <c r="N87" s="224"/>
      <c r="O87" s="87"/>
      <c r="P87" s="87"/>
      <c r="Q87" s="87"/>
      <c r="R87" s="87"/>
      <c r="S87" s="87"/>
      <c r="T87" s="88"/>
      <c r="U87" s="41"/>
      <c r="V87" s="41"/>
      <c r="W87" s="41"/>
      <c r="X87" s="41"/>
      <c r="Y87" s="41"/>
      <c r="Z87" s="41"/>
      <c r="AA87" s="41"/>
      <c r="AB87" s="41"/>
      <c r="AC87" s="41"/>
      <c r="AD87" s="41"/>
      <c r="AE87" s="41"/>
      <c r="AT87" s="19" t="s">
        <v>592</v>
      </c>
      <c r="AU87" s="19" t="s">
        <v>84</v>
      </c>
    </row>
    <row r="88" s="12" customFormat="1" ht="25.92" customHeight="1">
      <c r="A88" s="12"/>
      <c r="B88" s="191"/>
      <c r="C88" s="192"/>
      <c r="D88" s="193" t="s">
        <v>75</v>
      </c>
      <c r="E88" s="194" t="s">
        <v>1961</v>
      </c>
      <c r="F88" s="194" t="s">
        <v>1962</v>
      </c>
      <c r="G88" s="192"/>
      <c r="H88" s="192"/>
      <c r="I88" s="195"/>
      <c r="J88" s="196">
        <f>BK88</f>
        <v>0</v>
      </c>
      <c r="K88" s="192"/>
      <c r="L88" s="197"/>
      <c r="M88" s="198"/>
      <c r="N88" s="199"/>
      <c r="O88" s="199"/>
      <c r="P88" s="200">
        <f>SUM(P89:P102)</f>
        <v>0</v>
      </c>
      <c r="Q88" s="199"/>
      <c r="R88" s="200">
        <f>SUM(R89:R102)</f>
        <v>0</v>
      </c>
      <c r="S88" s="199"/>
      <c r="T88" s="201">
        <f>SUM(T89:T102)</f>
        <v>0</v>
      </c>
      <c r="U88" s="12"/>
      <c r="V88" s="12"/>
      <c r="W88" s="12"/>
      <c r="X88" s="12"/>
      <c r="Y88" s="12"/>
      <c r="Z88" s="12"/>
      <c r="AA88" s="12"/>
      <c r="AB88" s="12"/>
      <c r="AC88" s="12"/>
      <c r="AD88" s="12"/>
      <c r="AE88" s="12"/>
      <c r="AR88" s="202" t="s">
        <v>84</v>
      </c>
      <c r="AT88" s="203" t="s">
        <v>75</v>
      </c>
      <c r="AU88" s="203" t="s">
        <v>76</v>
      </c>
      <c r="AY88" s="202" t="s">
        <v>164</v>
      </c>
      <c r="BK88" s="204">
        <f>SUM(BK89:BK102)</f>
        <v>0</v>
      </c>
    </row>
    <row r="89" s="2" customFormat="1" ht="26.4" customHeight="1">
      <c r="A89" s="41"/>
      <c r="B89" s="42"/>
      <c r="C89" s="207" t="s">
        <v>76</v>
      </c>
      <c r="D89" s="207" t="s">
        <v>166</v>
      </c>
      <c r="E89" s="208" t="s">
        <v>1963</v>
      </c>
      <c r="F89" s="209" t="s">
        <v>1964</v>
      </c>
      <c r="G89" s="210" t="s">
        <v>345</v>
      </c>
      <c r="H89" s="211">
        <v>12</v>
      </c>
      <c r="I89" s="212"/>
      <c r="J89" s="213">
        <f>ROUND(I89*H89,2)</f>
        <v>0</v>
      </c>
      <c r="K89" s="209" t="s">
        <v>32</v>
      </c>
      <c r="L89" s="47"/>
      <c r="M89" s="214" t="s">
        <v>32</v>
      </c>
      <c r="N89" s="215" t="s">
        <v>47</v>
      </c>
      <c r="O89" s="87"/>
      <c r="P89" s="216">
        <f>O89*H89</f>
        <v>0</v>
      </c>
      <c r="Q89" s="216">
        <v>0</v>
      </c>
      <c r="R89" s="216">
        <f>Q89*H89</f>
        <v>0</v>
      </c>
      <c r="S89" s="216">
        <v>0</v>
      </c>
      <c r="T89" s="217">
        <f>S89*H89</f>
        <v>0</v>
      </c>
      <c r="U89" s="41"/>
      <c r="V89" s="41"/>
      <c r="W89" s="41"/>
      <c r="X89" s="41"/>
      <c r="Y89" s="41"/>
      <c r="Z89" s="41"/>
      <c r="AA89" s="41"/>
      <c r="AB89" s="41"/>
      <c r="AC89" s="41"/>
      <c r="AD89" s="41"/>
      <c r="AE89" s="41"/>
      <c r="AR89" s="218" t="s">
        <v>171</v>
      </c>
      <c r="AT89" s="218" t="s">
        <v>166</v>
      </c>
      <c r="AU89" s="218" t="s">
        <v>84</v>
      </c>
      <c r="AY89" s="19" t="s">
        <v>164</v>
      </c>
      <c r="BE89" s="219">
        <f>IF(N89="základní",J89,0)</f>
        <v>0</v>
      </c>
      <c r="BF89" s="219">
        <f>IF(N89="snížená",J89,0)</f>
        <v>0</v>
      </c>
      <c r="BG89" s="219">
        <f>IF(N89="zákl. přenesená",J89,0)</f>
        <v>0</v>
      </c>
      <c r="BH89" s="219">
        <f>IF(N89="sníž. přenesená",J89,0)</f>
        <v>0</v>
      </c>
      <c r="BI89" s="219">
        <f>IF(N89="nulová",J89,0)</f>
        <v>0</v>
      </c>
      <c r="BJ89" s="19" t="s">
        <v>84</v>
      </c>
      <c r="BK89" s="219">
        <f>ROUND(I89*H89,2)</f>
        <v>0</v>
      </c>
      <c r="BL89" s="19" t="s">
        <v>171</v>
      </c>
      <c r="BM89" s="218" t="s">
        <v>218</v>
      </c>
    </row>
    <row r="90" s="2" customFormat="1">
      <c r="A90" s="41"/>
      <c r="B90" s="42"/>
      <c r="C90" s="43"/>
      <c r="D90" s="227" t="s">
        <v>592</v>
      </c>
      <c r="E90" s="43"/>
      <c r="F90" s="268" t="s">
        <v>1965</v>
      </c>
      <c r="G90" s="43"/>
      <c r="H90" s="43"/>
      <c r="I90" s="222"/>
      <c r="J90" s="43"/>
      <c r="K90" s="43"/>
      <c r="L90" s="47"/>
      <c r="M90" s="223"/>
      <c r="N90" s="224"/>
      <c r="O90" s="87"/>
      <c r="P90" s="87"/>
      <c r="Q90" s="87"/>
      <c r="R90" s="87"/>
      <c r="S90" s="87"/>
      <c r="T90" s="88"/>
      <c r="U90" s="41"/>
      <c r="V90" s="41"/>
      <c r="W90" s="41"/>
      <c r="X90" s="41"/>
      <c r="Y90" s="41"/>
      <c r="Z90" s="41"/>
      <c r="AA90" s="41"/>
      <c r="AB90" s="41"/>
      <c r="AC90" s="41"/>
      <c r="AD90" s="41"/>
      <c r="AE90" s="41"/>
      <c r="AT90" s="19" t="s">
        <v>592</v>
      </c>
      <c r="AU90" s="19" t="s">
        <v>84</v>
      </c>
    </row>
    <row r="91" s="2" customFormat="1" ht="16.5" customHeight="1">
      <c r="A91" s="41"/>
      <c r="B91" s="42"/>
      <c r="C91" s="207" t="s">
        <v>76</v>
      </c>
      <c r="D91" s="207" t="s">
        <v>166</v>
      </c>
      <c r="E91" s="208" t="s">
        <v>1966</v>
      </c>
      <c r="F91" s="209" t="s">
        <v>1967</v>
      </c>
      <c r="G91" s="210" t="s">
        <v>1597</v>
      </c>
      <c r="H91" s="211">
        <v>5</v>
      </c>
      <c r="I91" s="212"/>
      <c r="J91" s="213">
        <f>ROUND(I91*H91,2)</f>
        <v>0</v>
      </c>
      <c r="K91" s="209" t="s">
        <v>32</v>
      </c>
      <c r="L91" s="47"/>
      <c r="M91" s="214" t="s">
        <v>32</v>
      </c>
      <c r="N91" s="215" t="s">
        <v>47</v>
      </c>
      <c r="O91" s="87"/>
      <c r="P91" s="216">
        <f>O91*H91</f>
        <v>0</v>
      </c>
      <c r="Q91" s="216">
        <v>0</v>
      </c>
      <c r="R91" s="216">
        <f>Q91*H91</f>
        <v>0</v>
      </c>
      <c r="S91" s="216">
        <v>0</v>
      </c>
      <c r="T91" s="217">
        <f>S91*H91</f>
        <v>0</v>
      </c>
      <c r="U91" s="41"/>
      <c r="V91" s="41"/>
      <c r="W91" s="41"/>
      <c r="X91" s="41"/>
      <c r="Y91" s="41"/>
      <c r="Z91" s="41"/>
      <c r="AA91" s="41"/>
      <c r="AB91" s="41"/>
      <c r="AC91" s="41"/>
      <c r="AD91" s="41"/>
      <c r="AE91" s="41"/>
      <c r="AR91" s="218" t="s">
        <v>171</v>
      </c>
      <c r="AT91" s="218" t="s">
        <v>166</v>
      </c>
      <c r="AU91" s="218" t="s">
        <v>84</v>
      </c>
      <c r="AY91" s="19" t="s">
        <v>164</v>
      </c>
      <c r="BE91" s="219">
        <f>IF(N91="základní",J91,0)</f>
        <v>0</v>
      </c>
      <c r="BF91" s="219">
        <f>IF(N91="snížená",J91,0)</f>
        <v>0</v>
      </c>
      <c r="BG91" s="219">
        <f>IF(N91="zákl. přenesená",J91,0)</f>
        <v>0</v>
      </c>
      <c r="BH91" s="219">
        <f>IF(N91="sníž. přenesená",J91,0)</f>
        <v>0</v>
      </c>
      <c r="BI91" s="219">
        <f>IF(N91="nulová",J91,0)</f>
        <v>0</v>
      </c>
      <c r="BJ91" s="19" t="s">
        <v>84</v>
      </c>
      <c r="BK91" s="219">
        <f>ROUND(I91*H91,2)</f>
        <v>0</v>
      </c>
      <c r="BL91" s="19" t="s">
        <v>171</v>
      </c>
      <c r="BM91" s="218" t="s">
        <v>111</v>
      </c>
    </row>
    <row r="92" s="2" customFormat="1">
      <c r="A92" s="41"/>
      <c r="B92" s="42"/>
      <c r="C92" s="43"/>
      <c r="D92" s="227" t="s">
        <v>592</v>
      </c>
      <c r="E92" s="43"/>
      <c r="F92" s="268" t="s">
        <v>1968</v>
      </c>
      <c r="G92" s="43"/>
      <c r="H92" s="43"/>
      <c r="I92" s="222"/>
      <c r="J92" s="43"/>
      <c r="K92" s="43"/>
      <c r="L92" s="47"/>
      <c r="M92" s="223"/>
      <c r="N92" s="224"/>
      <c r="O92" s="87"/>
      <c r="P92" s="87"/>
      <c r="Q92" s="87"/>
      <c r="R92" s="87"/>
      <c r="S92" s="87"/>
      <c r="T92" s="88"/>
      <c r="U92" s="41"/>
      <c r="V92" s="41"/>
      <c r="W92" s="41"/>
      <c r="X92" s="41"/>
      <c r="Y92" s="41"/>
      <c r="Z92" s="41"/>
      <c r="AA92" s="41"/>
      <c r="AB92" s="41"/>
      <c r="AC92" s="41"/>
      <c r="AD92" s="41"/>
      <c r="AE92" s="41"/>
      <c r="AT92" s="19" t="s">
        <v>592</v>
      </c>
      <c r="AU92" s="19" t="s">
        <v>84</v>
      </c>
    </row>
    <row r="93" s="2" customFormat="1" ht="24" customHeight="1">
      <c r="A93" s="41"/>
      <c r="B93" s="42"/>
      <c r="C93" s="207" t="s">
        <v>76</v>
      </c>
      <c r="D93" s="207" t="s">
        <v>166</v>
      </c>
      <c r="E93" s="208" t="s">
        <v>1969</v>
      </c>
      <c r="F93" s="209" t="s">
        <v>1970</v>
      </c>
      <c r="G93" s="210" t="s">
        <v>169</v>
      </c>
      <c r="H93" s="211">
        <v>1.5</v>
      </c>
      <c r="I93" s="212"/>
      <c r="J93" s="213">
        <f>ROUND(I93*H93,2)</f>
        <v>0</v>
      </c>
      <c r="K93" s="209" t="s">
        <v>32</v>
      </c>
      <c r="L93" s="47"/>
      <c r="M93" s="214" t="s">
        <v>32</v>
      </c>
      <c r="N93" s="215" t="s">
        <v>47</v>
      </c>
      <c r="O93" s="87"/>
      <c r="P93" s="216">
        <f>O93*H93</f>
        <v>0</v>
      </c>
      <c r="Q93" s="216">
        <v>0</v>
      </c>
      <c r="R93" s="216">
        <f>Q93*H93</f>
        <v>0</v>
      </c>
      <c r="S93" s="216">
        <v>0</v>
      </c>
      <c r="T93" s="217">
        <f>S93*H93</f>
        <v>0</v>
      </c>
      <c r="U93" s="41"/>
      <c r="V93" s="41"/>
      <c r="W93" s="41"/>
      <c r="X93" s="41"/>
      <c r="Y93" s="41"/>
      <c r="Z93" s="41"/>
      <c r="AA93" s="41"/>
      <c r="AB93" s="41"/>
      <c r="AC93" s="41"/>
      <c r="AD93" s="41"/>
      <c r="AE93" s="41"/>
      <c r="AR93" s="218" t="s">
        <v>171</v>
      </c>
      <c r="AT93" s="218" t="s">
        <v>166</v>
      </c>
      <c r="AU93" s="218" t="s">
        <v>84</v>
      </c>
      <c r="AY93" s="19" t="s">
        <v>164</v>
      </c>
      <c r="BE93" s="219">
        <f>IF(N93="základní",J93,0)</f>
        <v>0</v>
      </c>
      <c r="BF93" s="219">
        <f>IF(N93="snížená",J93,0)</f>
        <v>0</v>
      </c>
      <c r="BG93" s="219">
        <f>IF(N93="zákl. přenesená",J93,0)</f>
        <v>0</v>
      </c>
      <c r="BH93" s="219">
        <f>IF(N93="sníž. přenesená",J93,0)</f>
        <v>0</v>
      </c>
      <c r="BI93" s="219">
        <f>IF(N93="nulová",J93,0)</f>
        <v>0</v>
      </c>
      <c r="BJ93" s="19" t="s">
        <v>84</v>
      </c>
      <c r="BK93" s="219">
        <f>ROUND(I93*H93,2)</f>
        <v>0</v>
      </c>
      <c r="BL93" s="19" t="s">
        <v>171</v>
      </c>
      <c r="BM93" s="218" t="s">
        <v>8</v>
      </c>
    </row>
    <row r="94" s="2" customFormat="1">
      <c r="A94" s="41"/>
      <c r="B94" s="42"/>
      <c r="C94" s="43"/>
      <c r="D94" s="227" t="s">
        <v>592</v>
      </c>
      <c r="E94" s="43"/>
      <c r="F94" s="268" t="s">
        <v>1971</v>
      </c>
      <c r="G94" s="43"/>
      <c r="H94" s="43"/>
      <c r="I94" s="222"/>
      <c r="J94" s="43"/>
      <c r="K94" s="43"/>
      <c r="L94" s="47"/>
      <c r="M94" s="223"/>
      <c r="N94" s="224"/>
      <c r="O94" s="87"/>
      <c r="P94" s="87"/>
      <c r="Q94" s="87"/>
      <c r="R94" s="87"/>
      <c r="S94" s="87"/>
      <c r="T94" s="88"/>
      <c r="U94" s="41"/>
      <c r="V94" s="41"/>
      <c r="W94" s="41"/>
      <c r="X94" s="41"/>
      <c r="Y94" s="41"/>
      <c r="Z94" s="41"/>
      <c r="AA94" s="41"/>
      <c r="AB94" s="41"/>
      <c r="AC94" s="41"/>
      <c r="AD94" s="41"/>
      <c r="AE94" s="41"/>
      <c r="AT94" s="19" t="s">
        <v>592</v>
      </c>
      <c r="AU94" s="19" t="s">
        <v>84</v>
      </c>
    </row>
    <row r="95" s="2" customFormat="1" ht="16.5" customHeight="1">
      <c r="A95" s="41"/>
      <c r="B95" s="42"/>
      <c r="C95" s="207" t="s">
        <v>76</v>
      </c>
      <c r="D95" s="207" t="s">
        <v>166</v>
      </c>
      <c r="E95" s="208" t="s">
        <v>1972</v>
      </c>
      <c r="F95" s="209" t="s">
        <v>1973</v>
      </c>
      <c r="G95" s="210" t="s">
        <v>169</v>
      </c>
      <c r="H95" s="211">
        <v>1.5</v>
      </c>
      <c r="I95" s="212"/>
      <c r="J95" s="213">
        <f>ROUND(I95*H95,2)</f>
        <v>0</v>
      </c>
      <c r="K95" s="209" t="s">
        <v>32</v>
      </c>
      <c r="L95" s="47"/>
      <c r="M95" s="214" t="s">
        <v>32</v>
      </c>
      <c r="N95" s="215" t="s">
        <v>47</v>
      </c>
      <c r="O95" s="87"/>
      <c r="P95" s="216">
        <f>O95*H95</f>
        <v>0</v>
      </c>
      <c r="Q95" s="216">
        <v>0</v>
      </c>
      <c r="R95" s="216">
        <f>Q95*H95</f>
        <v>0</v>
      </c>
      <c r="S95" s="216">
        <v>0</v>
      </c>
      <c r="T95" s="217">
        <f>S95*H95</f>
        <v>0</v>
      </c>
      <c r="U95" s="41"/>
      <c r="V95" s="41"/>
      <c r="W95" s="41"/>
      <c r="X95" s="41"/>
      <c r="Y95" s="41"/>
      <c r="Z95" s="41"/>
      <c r="AA95" s="41"/>
      <c r="AB95" s="41"/>
      <c r="AC95" s="41"/>
      <c r="AD95" s="41"/>
      <c r="AE95" s="41"/>
      <c r="AR95" s="218" t="s">
        <v>171</v>
      </c>
      <c r="AT95" s="218" t="s">
        <v>166</v>
      </c>
      <c r="AU95" s="218" t="s">
        <v>84</v>
      </c>
      <c r="AY95" s="19" t="s">
        <v>164</v>
      </c>
      <c r="BE95" s="219">
        <f>IF(N95="základní",J95,0)</f>
        <v>0</v>
      </c>
      <c r="BF95" s="219">
        <f>IF(N95="snížená",J95,0)</f>
        <v>0</v>
      </c>
      <c r="BG95" s="219">
        <f>IF(N95="zákl. přenesená",J95,0)</f>
        <v>0</v>
      </c>
      <c r="BH95" s="219">
        <f>IF(N95="sníž. přenesená",J95,0)</f>
        <v>0</v>
      </c>
      <c r="BI95" s="219">
        <f>IF(N95="nulová",J95,0)</f>
        <v>0</v>
      </c>
      <c r="BJ95" s="19" t="s">
        <v>84</v>
      </c>
      <c r="BK95" s="219">
        <f>ROUND(I95*H95,2)</f>
        <v>0</v>
      </c>
      <c r="BL95" s="19" t="s">
        <v>171</v>
      </c>
      <c r="BM95" s="218" t="s">
        <v>258</v>
      </c>
    </row>
    <row r="96" s="2" customFormat="1">
      <c r="A96" s="41"/>
      <c r="B96" s="42"/>
      <c r="C96" s="43"/>
      <c r="D96" s="227" t="s">
        <v>592</v>
      </c>
      <c r="E96" s="43"/>
      <c r="F96" s="268" t="s">
        <v>1974</v>
      </c>
      <c r="G96" s="43"/>
      <c r="H96" s="43"/>
      <c r="I96" s="222"/>
      <c r="J96" s="43"/>
      <c r="K96" s="43"/>
      <c r="L96" s="47"/>
      <c r="M96" s="223"/>
      <c r="N96" s="224"/>
      <c r="O96" s="87"/>
      <c r="P96" s="87"/>
      <c r="Q96" s="87"/>
      <c r="R96" s="87"/>
      <c r="S96" s="87"/>
      <c r="T96" s="88"/>
      <c r="U96" s="41"/>
      <c r="V96" s="41"/>
      <c r="W96" s="41"/>
      <c r="X96" s="41"/>
      <c r="Y96" s="41"/>
      <c r="Z96" s="41"/>
      <c r="AA96" s="41"/>
      <c r="AB96" s="41"/>
      <c r="AC96" s="41"/>
      <c r="AD96" s="41"/>
      <c r="AE96" s="41"/>
      <c r="AT96" s="19" t="s">
        <v>592</v>
      </c>
      <c r="AU96" s="19" t="s">
        <v>84</v>
      </c>
    </row>
    <row r="97" s="2" customFormat="1" ht="16.5" customHeight="1">
      <c r="A97" s="41"/>
      <c r="B97" s="42"/>
      <c r="C97" s="207" t="s">
        <v>76</v>
      </c>
      <c r="D97" s="207" t="s">
        <v>166</v>
      </c>
      <c r="E97" s="208" t="s">
        <v>1975</v>
      </c>
      <c r="F97" s="209" t="s">
        <v>1976</v>
      </c>
      <c r="G97" s="210" t="s">
        <v>1597</v>
      </c>
      <c r="H97" s="211">
        <v>1</v>
      </c>
      <c r="I97" s="212"/>
      <c r="J97" s="213">
        <f>ROUND(I97*H97,2)</f>
        <v>0</v>
      </c>
      <c r="K97" s="209" t="s">
        <v>32</v>
      </c>
      <c r="L97" s="47"/>
      <c r="M97" s="214" t="s">
        <v>32</v>
      </c>
      <c r="N97" s="215" t="s">
        <v>47</v>
      </c>
      <c r="O97" s="87"/>
      <c r="P97" s="216">
        <f>O97*H97</f>
        <v>0</v>
      </c>
      <c r="Q97" s="216">
        <v>0</v>
      </c>
      <c r="R97" s="216">
        <f>Q97*H97</f>
        <v>0</v>
      </c>
      <c r="S97" s="216">
        <v>0</v>
      </c>
      <c r="T97" s="217">
        <f>S97*H97</f>
        <v>0</v>
      </c>
      <c r="U97" s="41"/>
      <c r="V97" s="41"/>
      <c r="W97" s="41"/>
      <c r="X97" s="41"/>
      <c r="Y97" s="41"/>
      <c r="Z97" s="41"/>
      <c r="AA97" s="41"/>
      <c r="AB97" s="41"/>
      <c r="AC97" s="41"/>
      <c r="AD97" s="41"/>
      <c r="AE97" s="41"/>
      <c r="AR97" s="218" t="s">
        <v>171</v>
      </c>
      <c r="AT97" s="218" t="s">
        <v>166</v>
      </c>
      <c r="AU97" s="218" t="s">
        <v>84</v>
      </c>
      <c r="AY97" s="19" t="s">
        <v>164</v>
      </c>
      <c r="BE97" s="219">
        <f>IF(N97="základní",J97,0)</f>
        <v>0</v>
      </c>
      <c r="BF97" s="219">
        <f>IF(N97="snížená",J97,0)</f>
        <v>0</v>
      </c>
      <c r="BG97" s="219">
        <f>IF(N97="zákl. přenesená",J97,0)</f>
        <v>0</v>
      </c>
      <c r="BH97" s="219">
        <f>IF(N97="sníž. přenesená",J97,0)</f>
        <v>0</v>
      </c>
      <c r="BI97" s="219">
        <f>IF(N97="nulová",J97,0)</f>
        <v>0</v>
      </c>
      <c r="BJ97" s="19" t="s">
        <v>84</v>
      </c>
      <c r="BK97" s="219">
        <f>ROUND(I97*H97,2)</f>
        <v>0</v>
      </c>
      <c r="BL97" s="19" t="s">
        <v>171</v>
      </c>
      <c r="BM97" s="218" t="s">
        <v>272</v>
      </c>
    </row>
    <row r="98" s="2" customFormat="1" ht="26.4" customHeight="1">
      <c r="A98" s="41"/>
      <c r="B98" s="42"/>
      <c r="C98" s="207" t="s">
        <v>76</v>
      </c>
      <c r="D98" s="207" t="s">
        <v>166</v>
      </c>
      <c r="E98" s="208" t="s">
        <v>1977</v>
      </c>
      <c r="F98" s="209" t="s">
        <v>1978</v>
      </c>
      <c r="G98" s="210" t="s">
        <v>1597</v>
      </c>
      <c r="H98" s="211">
        <v>1</v>
      </c>
      <c r="I98" s="212"/>
      <c r="J98" s="213">
        <f>ROUND(I98*H98,2)</f>
        <v>0</v>
      </c>
      <c r="K98" s="209" t="s">
        <v>32</v>
      </c>
      <c r="L98" s="47"/>
      <c r="M98" s="214" t="s">
        <v>32</v>
      </c>
      <c r="N98" s="215" t="s">
        <v>47</v>
      </c>
      <c r="O98" s="87"/>
      <c r="P98" s="216">
        <f>O98*H98</f>
        <v>0</v>
      </c>
      <c r="Q98" s="216">
        <v>0</v>
      </c>
      <c r="R98" s="216">
        <f>Q98*H98</f>
        <v>0</v>
      </c>
      <c r="S98" s="216">
        <v>0</v>
      </c>
      <c r="T98" s="217">
        <f>S98*H98</f>
        <v>0</v>
      </c>
      <c r="U98" s="41"/>
      <c r="V98" s="41"/>
      <c r="W98" s="41"/>
      <c r="X98" s="41"/>
      <c r="Y98" s="41"/>
      <c r="Z98" s="41"/>
      <c r="AA98" s="41"/>
      <c r="AB98" s="41"/>
      <c r="AC98" s="41"/>
      <c r="AD98" s="41"/>
      <c r="AE98" s="41"/>
      <c r="AR98" s="218" t="s">
        <v>171</v>
      </c>
      <c r="AT98" s="218" t="s">
        <v>166</v>
      </c>
      <c r="AU98" s="218" t="s">
        <v>84</v>
      </c>
      <c r="AY98" s="19" t="s">
        <v>164</v>
      </c>
      <c r="BE98" s="219">
        <f>IF(N98="základní",J98,0)</f>
        <v>0</v>
      </c>
      <c r="BF98" s="219">
        <f>IF(N98="snížená",J98,0)</f>
        <v>0</v>
      </c>
      <c r="BG98" s="219">
        <f>IF(N98="zákl. přenesená",J98,0)</f>
        <v>0</v>
      </c>
      <c r="BH98" s="219">
        <f>IF(N98="sníž. přenesená",J98,0)</f>
        <v>0</v>
      </c>
      <c r="BI98" s="219">
        <f>IF(N98="nulová",J98,0)</f>
        <v>0</v>
      </c>
      <c r="BJ98" s="19" t="s">
        <v>84</v>
      </c>
      <c r="BK98" s="219">
        <f>ROUND(I98*H98,2)</f>
        <v>0</v>
      </c>
      <c r="BL98" s="19" t="s">
        <v>171</v>
      </c>
      <c r="BM98" s="218" t="s">
        <v>289</v>
      </c>
    </row>
    <row r="99" s="2" customFormat="1" ht="48" customHeight="1">
      <c r="A99" s="41"/>
      <c r="B99" s="42"/>
      <c r="C99" s="207" t="s">
        <v>76</v>
      </c>
      <c r="D99" s="207" t="s">
        <v>166</v>
      </c>
      <c r="E99" s="208" t="s">
        <v>1979</v>
      </c>
      <c r="F99" s="209" t="s">
        <v>1980</v>
      </c>
      <c r="G99" s="210" t="s">
        <v>1597</v>
      </c>
      <c r="H99" s="211">
        <v>1</v>
      </c>
      <c r="I99" s="212"/>
      <c r="J99" s="213">
        <f>ROUND(I99*H99,2)</f>
        <v>0</v>
      </c>
      <c r="K99" s="209" t="s">
        <v>32</v>
      </c>
      <c r="L99" s="47"/>
      <c r="M99" s="214" t="s">
        <v>32</v>
      </c>
      <c r="N99" s="215" t="s">
        <v>47</v>
      </c>
      <c r="O99" s="87"/>
      <c r="P99" s="216">
        <f>O99*H99</f>
        <v>0</v>
      </c>
      <c r="Q99" s="216">
        <v>0</v>
      </c>
      <c r="R99" s="216">
        <f>Q99*H99</f>
        <v>0</v>
      </c>
      <c r="S99" s="216">
        <v>0</v>
      </c>
      <c r="T99" s="217">
        <f>S99*H99</f>
        <v>0</v>
      </c>
      <c r="U99" s="41"/>
      <c r="V99" s="41"/>
      <c r="W99" s="41"/>
      <c r="X99" s="41"/>
      <c r="Y99" s="41"/>
      <c r="Z99" s="41"/>
      <c r="AA99" s="41"/>
      <c r="AB99" s="41"/>
      <c r="AC99" s="41"/>
      <c r="AD99" s="41"/>
      <c r="AE99" s="41"/>
      <c r="AR99" s="218" t="s">
        <v>171</v>
      </c>
      <c r="AT99" s="218" t="s">
        <v>166</v>
      </c>
      <c r="AU99" s="218" t="s">
        <v>84</v>
      </c>
      <c r="AY99" s="19" t="s">
        <v>164</v>
      </c>
      <c r="BE99" s="219">
        <f>IF(N99="základní",J99,0)</f>
        <v>0</v>
      </c>
      <c r="BF99" s="219">
        <f>IF(N99="snížená",J99,0)</f>
        <v>0</v>
      </c>
      <c r="BG99" s="219">
        <f>IF(N99="zákl. přenesená",J99,0)</f>
        <v>0</v>
      </c>
      <c r="BH99" s="219">
        <f>IF(N99="sníž. přenesená",J99,0)</f>
        <v>0</v>
      </c>
      <c r="BI99" s="219">
        <f>IF(N99="nulová",J99,0)</f>
        <v>0</v>
      </c>
      <c r="BJ99" s="19" t="s">
        <v>84</v>
      </c>
      <c r="BK99" s="219">
        <f>ROUND(I99*H99,2)</f>
        <v>0</v>
      </c>
      <c r="BL99" s="19" t="s">
        <v>171</v>
      </c>
      <c r="BM99" s="218" t="s">
        <v>301</v>
      </c>
    </row>
    <row r="100" s="2" customFormat="1">
      <c r="A100" s="41"/>
      <c r="B100" s="42"/>
      <c r="C100" s="43"/>
      <c r="D100" s="227" t="s">
        <v>592</v>
      </c>
      <c r="E100" s="43"/>
      <c r="F100" s="268" t="s">
        <v>1981</v>
      </c>
      <c r="G100" s="43"/>
      <c r="H100" s="43"/>
      <c r="I100" s="222"/>
      <c r="J100" s="43"/>
      <c r="K100" s="43"/>
      <c r="L100" s="47"/>
      <c r="M100" s="223"/>
      <c r="N100" s="224"/>
      <c r="O100" s="87"/>
      <c r="P100" s="87"/>
      <c r="Q100" s="87"/>
      <c r="R100" s="87"/>
      <c r="S100" s="87"/>
      <c r="T100" s="88"/>
      <c r="U100" s="41"/>
      <c r="V100" s="41"/>
      <c r="W100" s="41"/>
      <c r="X100" s="41"/>
      <c r="Y100" s="41"/>
      <c r="Z100" s="41"/>
      <c r="AA100" s="41"/>
      <c r="AB100" s="41"/>
      <c r="AC100" s="41"/>
      <c r="AD100" s="41"/>
      <c r="AE100" s="41"/>
      <c r="AT100" s="19" t="s">
        <v>592</v>
      </c>
      <c r="AU100" s="19" t="s">
        <v>84</v>
      </c>
    </row>
    <row r="101" s="2" customFormat="1" ht="40.8" customHeight="1">
      <c r="A101" s="41"/>
      <c r="B101" s="42"/>
      <c r="C101" s="207" t="s">
        <v>76</v>
      </c>
      <c r="D101" s="207" t="s">
        <v>166</v>
      </c>
      <c r="E101" s="208" t="s">
        <v>1982</v>
      </c>
      <c r="F101" s="209" t="s">
        <v>1983</v>
      </c>
      <c r="G101" s="210" t="s">
        <v>1597</v>
      </c>
      <c r="H101" s="211">
        <v>1</v>
      </c>
      <c r="I101" s="212"/>
      <c r="J101" s="213">
        <f>ROUND(I101*H101,2)</f>
        <v>0</v>
      </c>
      <c r="K101" s="209" t="s">
        <v>32</v>
      </c>
      <c r="L101" s="47"/>
      <c r="M101" s="214" t="s">
        <v>32</v>
      </c>
      <c r="N101" s="215" t="s">
        <v>47</v>
      </c>
      <c r="O101" s="87"/>
      <c r="P101" s="216">
        <f>O101*H101</f>
        <v>0</v>
      </c>
      <c r="Q101" s="216">
        <v>0</v>
      </c>
      <c r="R101" s="216">
        <f>Q101*H101</f>
        <v>0</v>
      </c>
      <c r="S101" s="216">
        <v>0</v>
      </c>
      <c r="T101" s="217">
        <f>S101*H101</f>
        <v>0</v>
      </c>
      <c r="U101" s="41"/>
      <c r="V101" s="41"/>
      <c r="W101" s="41"/>
      <c r="X101" s="41"/>
      <c r="Y101" s="41"/>
      <c r="Z101" s="41"/>
      <c r="AA101" s="41"/>
      <c r="AB101" s="41"/>
      <c r="AC101" s="41"/>
      <c r="AD101" s="41"/>
      <c r="AE101" s="41"/>
      <c r="AR101" s="218" t="s">
        <v>171</v>
      </c>
      <c r="AT101" s="218" t="s">
        <v>166</v>
      </c>
      <c r="AU101" s="218" t="s">
        <v>84</v>
      </c>
      <c r="AY101" s="19" t="s">
        <v>164</v>
      </c>
      <c r="BE101" s="219">
        <f>IF(N101="základní",J101,0)</f>
        <v>0</v>
      </c>
      <c r="BF101" s="219">
        <f>IF(N101="snížená",J101,0)</f>
        <v>0</v>
      </c>
      <c r="BG101" s="219">
        <f>IF(N101="zákl. přenesená",J101,0)</f>
        <v>0</v>
      </c>
      <c r="BH101" s="219">
        <f>IF(N101="sníž. přenesená",J101,0)</f>
        <v>0</v>
      </c>
      <c r="BI101" s="219">
        <f>IF(N101="nulová",J101,0)</f>
        <v>0</v>
      </c>
      <c r="BJ101" s="19" t="s">
        <v>84</v>
      </c>
      <c r="BK101" s="219">
        <f>ROUND(I101*H101,2)</f>
        <v>0</v>
      </c>
      <c r="BL101" s="19" t="s">
        <v>171</v>
      </c>
      <c r="BM101" s="218" t="s">
        <v>313</v>
      </c>
    </row>
    <row r="102" s="2" customFormat="1">
      <c r="A102" s="41"/>
      <c r="B102" s="42"/>
      <c r="C102" s="43"/>
      <c r="D102" s="227" t="s">
        <v>592</v>
      </c>
      <c r="E102" s="43"/>
      <c r="F102" s="268" t="s">
        <v>1981</v>
      </c>
      <c r="G102" s="43"/>
      <c r="H102" s="43"/>
      <c r="I102" s="222"/>
      <c r="J102" s="43"/>
      <c r="K102" s="43"/>
      <c r="L102" s="47"/>
      <c r="M102" s="223"/>
      <c r="N102" s="224"/>
      <c r="O102" s="87"/>
      <c r="P102" s="87"/>
      <c r="Q102" s="87"/>
      <c r="R102" s="87"/>
      <c r="S102" s="87"/>
      <c r="T102" s="88"/>
      <c r="U102" s="41"/>
      <c r="V102" s="41"/>
      <c r="W102" s="41"/>
      <c r="X102" s="41"/>
      <c r="Y102" s="41"/>
      <c r="Z102" s="41"/>
      <c r="AA102" s="41"/>
      <c r="AB102" s="41"/>
      <c r="AC102" s="41"/>
      <c r="AD102" s="41"/>
      <c r="AE102" s="41"/>
      <c r="AT102" s="19" t="s">
        <v>592</v>
      </c>
      <c r="AU102" s="19" t="s">
        <v>84</v>
      </c>
    </row>
    <row r="103" s="12" customFormat="1" ht="25.92" customHeight="1">
      <c r="A103" s="12"/>
      <c r="B103" s="191"/>
      <c r="C103" s="192"/>
      <c r="D103" s="193" t="s">
        <v>75</v>
      </c>
      <c r="E103" s="194" t="s">
        <v>1984</v>
      </c>
      <c r="F103" s="194" t="s">
        <v>1985</v>
      </c>
      <c r="G103" s="192"/>
      <c r="H103" s="192"/>
      <c r="I103" s="195"/>
      <c r="J103" s="196">
        <f>BK103</f>
        <v>0</v>
      </c>
      <c r="K103" s="192"/>
      <c r="L103" s="197"/>
      <c r="M103" s="198"/>
      <c r="N103" s="199"/>
      <c r="O103" s="199"/>
      <c r="P103" s="200">
        <f>SUM(P104:P137)</f>
        <v>0</v>
      </c>
      <c r="Q103" s="199"/>
      <c r="R103" s="200">
        <f>SUM(R104:R137)</f>
        <v>0</v>
      </c>
      <c r="S103" s="199"/>
      <c r="T103" s="201">
        <f>SUM(T104:T137)</f>
        <v>0</v>
      </c>
      <c r="U103" s="12"/>
      <c r="V103" s="12"/>
      <c r="W103" s="12"/>
      <c r="X103" s="12"/>
      <c r="Y103" s="12"/>
      <c r="Z103" s="12"/>
      <c r="AA103" s="12"/>
      <c r="AB103" s="12"/>
      <c r="AC103" s="12"/>
      <c r="AD103" s="12"/>
      <c r="AE103" s="12"/>
      <c r="AR103" s="202" t="s">
        <v>84</v>
      </c>
      <c r="AT103" s="203" t="s">
        <v>75</v>
      </c>
      <c r="AU103" s="203" t="s">
        <v>76</v>
      </c>
      <c r="AY103" s="202" t="s">
        <v>164</v>
      </c>
      <c r="BK103" s="204">
        <f>SUM(BK104:BK137)</f>
        <v>0</v>
      </c>
    </row>
    <row r="104" s="2" customFormat="1" ht="36" customHeight="1">
      <c r="A104" s="41"/>
      <c r="B104" s="42"/>
      <c r="C104" s="207" t="s">
        <v>76</v>
      </c>
      <c r="D104" s="207" t="s">
        <v>166</v>
      </c>
      <c r="E104" s="208" t="s">
        <v>1986</v>
      </c>
      <c r="F104" s="209" t="s">
        <v>1569</v>
      </c>
      <c r="G104" s="210" t="s">
        <v>1597</v>
      </c>
      <c r="H104" s="211">
        <v>1</v>
      </c>
      <c r="I104" s="212"/>
      <c r="J104" s="213">
        <f>ROUND(I104*H104,2)</f>
        <v>0</v>
      </c>
      <c r="K104" s="209" t="s">
        <v>32</v>
      </c>
      <c r="L104" s="47"/>
      <c r="M104" s="214" t="s">
        <v>32</v>
      </c>
      <c r="N104" s="215" t="s">
        <v>47</v>
      </c>
      <c r="O104" s="87"/>
      <c r="P104" s="216">
        <f>O104*H104</f>
        <v>0</v>
      </c>
      <c r="Q104" s="216">
        <v>0</v>
      </c>
      <c r="R104" s="216">
        <f>Q104*H104</f>
        <v>0</v>
      </c>
      <c r="S104" s="216">
        <v>0</v>
      </c>
      <c r="T104" s="217">
        <f>S104*H104</f>
        <v>0</v>
      </c>
      <c r="U104" s="41"/>
      <c r="V104" s="41"/>
      <c r="W104" s="41"/>
      <c r="X104" s="41"/>
      <c r="Y104" s="41"/>
      <c r="Z104" s="41"/>
      <c r="AA104" s="41"/>
      <c r="AB104" s="41"/>
      <c r="AC104" s="41"/>
      <c r="AD104" s="41"/>
      <c r="AE104" s="41"/>
      <c r="AR104" s="218" t="s">
        <v>171</v>
      </c>
      <c r="AT104" s="218" t="s">
        <v>166</v>
      </c>
      <c r="AU104" s="218" t="s">
        <v>84</v>
      </c>
      <c r="AY104" s="19" t="s">
        <v>164</v>
      </c>
      <c r="BE104" s="219">
        <f>IF(N104="základní",J104,0)</f>
        <v>0</v>
      </c>
      <c r="BF104" s="219">
        <f>IF(N104="snížená",J104,0)</f>
        <v>0</v>
      </c>
      <c r="BG104" s="219">
        <f>IF(N104="zákl. přenesená",J104,0)</f>
        <v>0</v>
      </c>
      <c r="BH104" s="219">
        <f>IF(N104="sníž. přenesená",J104,0)</f>
        <v>0</v>
      </c>
      <c r="BI104" s="219">
        <f>IF(N104="nulová",J104,0)</f>
        <v>0</v>
      </c>
      <c r="BJ104" s="19" t="s">
        <v>84</v>
      </c>
      <c r="BK104" s="219">
        <f>ROUND(I104*H104,2)</f>
        <v>0</v>
      </c>
      <c r="BL104" s="19" t="s">
        <v>171</v>
      </c>
      <c r="BM104" s="218" t="s">
        <v>326</v>
      </c>
    </row>
    <row r="105" s="2" customFormat="1">
      <c r="A105" s="41"/>
      <c r="B105" s="42"/>
      <c r="C105" s="43"/>
      <c r="D105" s="227" t="s">
        <v>592</v>
      </c>
      <c r="E105" s="43"/>
      <c r="F105" s="268" t="s">
        <v>1843</v>
      </c>
      <c r="G105" s="43"/>
      <c r="H105" s="43"/>
      <c r="I105" s="222"/>
      <c r="J105" s="43"/>
      <c r="K105" s="43"/>
      <c r="L105" s="47"/>
      <c r="M105" s="223"/>
      <c r="N105" s="224"/>
      <c r="O105" s="87"/>
      <c r="P105" s="87"/>
      <c r="Q105" s="87"/>
      <c r="R105" s="87"/>
      <c r="S105" s="87"/>
      <c r="T105" s="88"/>
      <c r="U105" s="41"/>
      <c r="V105" s="41"/>
      <c r="W105" s="41"/>
      <c r="X105" s="41"/>
      <c r="Y105" s="41"/>
      <c r="Z105" s="41"/>
      <c r="AA105" s="41"/>
      <c r="AB105" s="41"/>
      <c r="AC105" s="41"/>
      <c r="AD105" s="41"/>
      <c r="AE105" s="41"/>
      <c r="AT105" s="19" t="s">
        <v>592</v>
      </c>
      <c r="AU105" s="19" t="s">
        <v>84</v>
      </c>
    </row>
    <row r="106" s="2" customFormat="1" ht="16.5" customHeight="1">
      <c r="A106" s="41"/>
      <c r="B106" s="42"/>
      <c r="C106" s="207" t="s">
        <v>76</v>
      </c>
      <c r="D106" s="207" t="s">
        <v>166</v>
      </c>
      <c r="E106" s="208" t="s">
        <v>1987</v>
      </c>
      <c r="F106" s="209" t="s">
        <v>1988</v>
      </c>
      <c r="G106" s="210" t="s">
        <v>1597</v>
      </c>
      <c r="H106" s="211">
        <v>1</v>
      </c>
      <c r="I106" s="212"/>
      <c r="J106" s="213">
        <f>ROUND(I106*H106,2)</f>
        <v>0</v>
      </c>
      <c r="K106" s="209" t="s">
        <v>32</v>
      </c>
      <c r="L106" s="47"/>
      <c r="M106" s="214" t="s">
        <v>32</v>
      </c>
      <c r="N106" s="215" t="s">
        <v>47</v>
      </c>
      <c r="O106" s="87"/>
      <c r="P106" s="216">
        <f>O106*H106</f>
        <v>0</v>
      </c>
      <c r="Q106" s="216">
        <v>0</v>
      </c>
      <c r="R106" s="216">
        <f>Q106*H106</f>
        <v>0</v>
      </c>
      <c r="S106" s="216">
        <v>0</v>
      </c>
      <c r="T106" s="217">
        <f>S106*H106</f>
        <v>0</v>
      </c>
      <c r="U106" s="41"/>
      <c r="V106" s="41"/>
      <c r="W106" s="41"/>
      <c r="X106" s="41"/>
      <c r="Y106" s="41"/>
      <c r="Z106" s="41"/>
      <c r="AA106" s="41"/>
      <c r="AB106" s="41"/>
      <c r="AC106" s="41"/>
      <c r="AD106" s="41"/>
      <c r="AE106" s="41"/>
      <c r="AR106" s="218" t="s">
        <v>171</v>
      </c>
      <c r="AT106" s="218" t="s">
        <v>166</v>
      </c>
      <c r="AU106" s="218" t="s">
        <v>84</v>
      </c>
      <c r="AY106" s="19" t="s">
        <v>164</v>
      </c>
      <c r="BE106" s="219">
        <f>IF(N106="základní",J106,0)</f>
        <v>0</v>
      </c>
      <c r="BF106" s="219">
        <f>IF(N106="snížená",J106,0)</f>
        <v>0</v>
      </c>
      <c r="BG106" s="219">
        <f>IF(N106="zákl. přenesená",J106,0)</f>
        <v>0</v>
      </c>
      <c r="BH106" s="219">
        <f>IF(N106="sníž. přenesená",J106,0)</f>
        <v>0</v>
      </c>
      <c r="BI106" s="219">
        <f>IF(N106="nulová",J106,0)</f>
        <v>0</v>
      </c>
      <c r="BJ106" s="19" t="s">
        <v>84</v>
      </c>
      <c r="BK106" s="219">
        <f>ROUND(I106*H106,2)</f>
        <v>0</v>
      </c>
      <c r="BL106" s="19" t="s">
        <v>171</v>
      </c>
      <c r="BM106" s="218" t="s">
        <v>338</v>
      </c>
    </row>
    <row r="107" s="2" customFormat="1">
      <c r="A107" s="41"/>
      <c r="B107" s="42"/>
      <c r="C107" s="43"/>
      <c r="D107" s="227" t="s">
        <v>592</v>
      </c>
      <c r="E107" s="43"/>
      <c r="F107" s="268" t="s">
        <v>1989</v>
      </c>
      <c r="G107" s="43"/>
      <c r="H107" s="43"/>
      <c r="I107" s="222"/>
      <c r="J107" s="43"/>
      <c r="K107" s="43"/>
      <c r="L107" s="47"/>
      <c r="M107" s="223"/>
      <c r="N107" s="224"/>
      <c r="O107" s="87"/>
      <c r="P107" s="87"/>
      <c r="Q107" s="87"/>
      <c r="R107" s="87"/>
      <c r="S107" s="87"/>
      <c r="T107" s="88"/>
      <c r="U107" s="41"/>
      <c r="V107" s="41"/>
      <c r="W107" s="41"/>
      <c r="X107" s="41"/>
      <c r="Y107" s="41"/>
      <c r="Z107" s="41"/>
      <c r="AA107" s="41"/>
      <c r="AB107" s="41"/>
      <c r="AC107" s="41"/>
      <c r="AD107" s="41"/>
      <c r="AE107" s="41"/>
      <c r="AT107" s="19" t="s">
        <v>592</v>
      </c>
      <c r="AU107" s="19" t="s">
        <v>84</v>
      </c>
    </row>
    <row r="108" s="2" customFormat="1" ht="24" customHeight="1">
      <c r="A108" s="41"/>
      <c r="B108" s="42"/>
      <c r="C108" s="207" t="s">
        <v>76</v>
      </c>
      <c r="D108" s="207" t="s">
        <v>166</v>
      </c>
      <c r="E108" s="208" t="s">
        <v>1990</v>
      </c>
      <c r="F108" s="209" t="s">
        <v>1991</v>
      </c>
      <c r="G108" s="210" t="s">
        <v>1597</v>
      </c>
      <c r="H108" s="211">
        <v>1</v>
      </c>
      <c r="I108" s="212"/>
      <c r="J108" s="213">
        <f>ROUND(I108*H108,2)</f>
        <v>0</v>
      </c>
      <c r="K108" s="209" t="s">
        <v>32</v>
      </c>
      <c r="L108" s="47"/>
      <c r="M108" s="214" t="s">
        <v>32</v>
      </c>
      <c r="N108" s="215" t="s">
        <v>47</v>
      </c>
      <c r="O108" s="87"/>
      <c r="P108" s="216">
        <f>O108*H108</f>
        <v>0</v>
      </c>
      <c r="Q108" s="216">
        <v>0</v>
      </c>
      <c r="R108" s="216">
        <f>Q108*H108</f>
        <v>0</v>
      </c>
      <c r="S108" s="216">
        <v>0</v>
      </c>
      <c r="T108" s="217">
        <f>S108*H108</f>
        <v>0</v>
      </c>
      <c r="U108" s="41"/>
      <c r="V108" s="41"/>
      <c r="W108" s="41"/>
      <c r="X108" s="41"/>
      <c r="Y108" s="41"/>
      <c r="Z108" s="41"/>
      <c r="AA108" s="41"/>
      <c r="AB108" s="41"/>
      <c r="AC108" s="41"/>
      <c r="AD108" s="41"/>
      <c r="AE108" s="41"/>
      <c r="AR108" s="218" t="s">
        <v>171</v>
      </c>
      <c r="AT108" s="218" t="s">
        <v>166</v>
      </c>
      <c r="AU108" s="218" t="s">
        <v>84</v>
      </c>
      <c r="AY108" s="19" t="s">
        <v>164</v>
      </c>
      <c r="BE108" s="219">
        <f>IF(N108="základní",J108,0)</f>
        <v>0</v>
      </c>
      <c r="BF108" s="219">
        <f>IF(N108="snížená",J108,0)</f>
        <v>0</v>
      </c>
      <c r="BG108" s="219">
        <f>IF(N108="zákl. přenesená",J108,0)</f>
        <v>0</v>
      </c>
      <c r="BH108" s="219">
        <f>IF(N108="sníž. přenesená",J108,0)</f>
        <v>0</v>
      </c>
      <c r="BI108" s="219">
        <f>IF(N108="nulová",J108,0)</f>
        <v>0</v>
      </c>
      <c r="BJ108" s="19" t="s">
        <v>84</v>
      </c>
      <c r="BK108" s="219">
        <f>ROUND(I108*H108,2)</f>
        <v>0</v>
      </c>
      <c r="BL108" s="19" t="s">
        <v>171</v>
      </c>
      <c r="BM108" s="218" t="s">
        <v>350</v>
      </c>
    </row>
    <row r="109" s="2" customFormat="1">
      <c r="A109" s="41"/>
      <c r="B109" s="42"/>
      <c r="C109" s="43"/>
      <c r="D109" s="227" t="s">
        <v>592</v>
      </c>
      <c r="E109" s="43"/>
      <c r="F109" s="268" t="s">
        <v>1992</v>
      </c>
      <c r="G109" s="43"/>
      <c r="H109" s="43"/>
      <c r="I109" s="222"/>
      <c r="J109" s="43"/>
      <c r="K109" s="43"/>
      <c r="L109" s="47"/>
      <c r="M109" s="223"/>
      <c r="N109" s="224"/>
      <c r="O109" s="87"/>
      <c r="P109" s="87"/>
      <c r="Q109" s="87"/>
      <c r="R109" s="87"/>
      <c r="S109" s="87"/>
      <c r="T109" s="88"/>
      <c r="U109" s="41"/>
      <c r="V109" s="41"/>
      <c r="W109" s="41"/>
      <c r="X109" s="41"/>
      <c r="Y109" s="41"/>
      <c r="Z109" s="41"/>
      <c r="AA109" s="41"/>
      <c r="AB109" s="41"/>
      <c r="AC109" s="41"/>
      <c r="AD109" s="41"/>
      <c r="AE109" s="41"/>
      <c r="AT109" s="19" t="s">
        <v>592</v>
      </c>
      <c r="AU109" s="19" t="s">
        <v>84</v>
      </c>
    </row>
    <row r="110" s="2" customFormat="1" ht="48" customHeight="1">
      <c r="A110" s="41"/>
      <c r="B110" s="42"/>
      <c r="C110" s="207" t="s">
        <v>76</v>
      </c>
      <c r="D110" s="207" t="s">
        <v>166</v>
      </c>
      <c r="E110" s="208" t="s">
        <v>1993</v>
      </c>
      <c r="F110" s="209" t="s">
        <v>1994</v>
      </c>
      <c r="G110" s="210" t="s">
        <v>1597</v>
      </c>
      <c r="H110" s="211">
        <v>1</v>
      </c>
      <c r="I110" s="212"/>
      <c r="J110" s="213">
        <f>ROUND(I110*H110,2)</f>
        <v>0</v>
      </c>
      <c r="K110" s="209" t="s">
        <v>32</v>
      </c>
      <c r="L110" s="47"/>
      <c r="M110" s="214" t="s">
        <v>32</v>
      </c>
      <c r="N110" s="215" t="s">
        <v>47</v>
      </c>
      <c r="O110" s="87"/>
      <c r="P110" s="216">
        <f>O110*H110</f>
        <v>0</v>
      </c>
      <c r="Q110" s="216">
        <v>0</v>
      </c>
      <c r="R110" s="216">
        <f>Q110*H110</f>
        <v>0</v>
      </c>
      <c r="S110" s="216">
        <v>0</v>
      </c>
      <c r="T110" s="217">
        <f>S110*H110</f>
        <v>0</v>
      </c>
      <c r="U110" s="41"/>
      <c r="V110" s="41"/>
      <c r="W110" s="41"/>
      <c r="X110" s="41"/>
      <c r="Y110" s="41"/>
      <c r="Z110" s="41"/>
      <c r="AA110" s="41"/>
      <c r="AB110" s="41"/>
      <c r="AC110" s="41"/>
      <c r="AD110" s="41"/>
      <c r="AE110" s="41"/>
      <c r="AR110" s="218" t="s">
        <v>171</v>
      </c>
      <c r="AT110" s="218" t="s">
        <v>166</v>
      </c>
      <c r="AU110" s="218" t="s">
        <v>84</v>
      </c>
      <c r="AY110" s="19" t="s">
        <v>164</v>
      </c>
      <c r="BE110" s="219">
        <f>IF(N110="základní",J110,0)</f>
        <v>0</v>
      </c>
      <c r="BF110" s="219">
        <f>IF(N110="snížená",J110,0)</f>
        <v>0</v>
      </c>
      <c r="BG110" s="219">
        <f>IF(N110="zákl. přenesená",J110,0)</f>
        <v>0</v>
      </c>
      <c r="BH110" s="219">
        <f>IF(N110="sníž. přenesená",J110,0)</f>
        <v>0</v>
      </c>
      <c r="BI110" s="219">
        <f>IF(N110="nulová",J110,0)</f>
        <v>0</v>
      </c>
      <c r="BJ110" s="19" t="s">
        <v>84</v>
      </c>
      <c r="BK110" s="219">
        <f>ROUND(I110*H110,2)</f>
        <v>0</v>
      </c>
      <c r="BL110" s="19" t="s">
        <v>171</v>
      </c>
      <c r="BM110" s="218" t="s">
        <v>358</v>
      </c>
    </row>
    <row r="111" s="2" customFormat="1">
      <c r="A111" s="41"/>
      <c r="B111" s="42"/>
      <c r="C111" s="43"/>
      <c r="D111" s="227" t="s">
        <v>592</v>
      </c>
      <c r="E111" s="43"/>
      <c r="F111" s="268" t="s">
        <v>1995</v>
      </c>
      <c r="G111" s="43"/>
      <c r="H111" s="43"/>
      <c r="I111" s="222"/>
      <c r="J111" s="43"/>
      <c r="K111" s="43"/>
      <c r="L111" s="47"/>
      <c r="M111" s="223"/>
      <c r="N111" s="224"/>
      <c r="O111" s="87"/>
      <c r="P111" s="87"/>
      <c r="Q111" s="87"/>
      <c r="R111" s="87"/>
      <c r="S111" s="87"/>
      <c r="T111" s="88"/>
      <c r="U111" s="41"/>
      <c r="V111" s="41"/>
      <c r="W111" s="41"/>
      <c r="X111" s="41"/>
      <c r="Y111" s="41"/>
      <c r="Z111" s="41"/>
      <c r="AA111" s="41"/>
      <c r="AB111" s="41"/>
      <c r="AC111" s="41"/>
      <c r="AD111" s="41"/>
      <c r="AE111" s="41"/>
      <c r="AT111" s="19" t="s">
        <v>592</v>
      </c>
      <c r="AU111" s="19" t="s">
        <v>84</v>
      </c>
    </row>
    <row r="112" s="2" customFormat="1" ht="16.5" customHeight="1">
      <c r="A112" s="41"/>
      <c r="B112" s="42"/>
      <c r="C112" s="207" t="s">
        <v>76</v>
      </c>
      <c r="D112" s="207" t="s">
        <v>166</v>
      </c>
      <c r="E112" s="208" t="s">
        <v>1996</v>
      </c>
      <c r="F112" s="209" t="s">
        <v>1997</v>
      </c>
      <c r="G112" s="210" t="s">
        <v>1597</v>
      </c>
      <c r="H112" s="211">
        <v>1</v>
      </c>
      <c r="I112" s="212"/>
      <c r="J112" s="213">
        <f>ROUND(I112*H112,2)</f>
        <v>0</v>
      </c>
      <c r="K112" s="209" t="s">
        <v>32</v>
      </c>
      <c r="L112" s="47"/>
      <c r="M112" s="214" t="s">
        <v>32</v>
      </c>
      <c r="N112" s="215" t="s">
        <v>47</v>
      </c>
      <c r="O112" s="87"/>
      <c r="P112" s="216">
        <f>O112*H112</f>
        <v>0</v>
      </c>
      <c r="Q112" s="216">
        <v>0</v>
      </c>
      <c r="R112" s="216">
        <f>Q112*H112</f>
        <v>0</v>
      </c>
      <c r="S112" s="216">
        <v>0</v>
      </c>
      <c r="T112" s="217">
        <f>S112*H112</f>
        <v>0</v>
      </c>
      <c r="U112" s="41"/>
      <c r="V112" s="41"/>
      <c r="W112" s="41"/>
      <c r="X112" s="41"/>
      <c r="Y112" s="41"/>
      <c r="Z112" s="41"/>
      <c r="AA112" s="41"/>
      <c r="AB112" s="41"/>
      <c r="AC112" s="41"/>
      <c r="AD112" s="41"/>
      <c r="AE112" s="41"/>
      <c r="AR112" s="218" t="s">
        <v>171</v>
      </c>
      <c r="AT112" s="218" t="s">
        <v>166</v>
      </c>
      <c r="AU112" s="218" t="s">
        <v>84</v>
      </c>
      <c r="AY112" s="19" t="s">
        <v>164</v>
      </c>
      <c r="BE112" s="219">
        <f>IF(N112="základní",J112,0)</f>
        <v>0</v>
      </c>
      <c r="BF112" s="219">
        <f>IF(N112="snížená",J112,0)</f>
        <v>0</v>
      </c>
      <c r="BG112" s="219">
        <f>IF(N112="zákl. přenesená",J112,0)</f>
        <v>0</v>
      </c>
      <c r="BH112" s="219">
        <f>IF(N112="sníž. přenesená",J112,0)</f>
        <v>0</v>
      </c>
      <c r="BI112" s="219">
        <f>IF(N112="nulová",J112,0)</f>
        <v>0</v>
      </c>
      <c r="BJ112" s="19" t="s">
        <v>84</v>
      </c>
      <c r="BK112" s="219">
        <f>ROUND(I112*H112,2)</f>
        <v>0</v>
      </c>
      <c r="BL112" s="19" t="s">
        <v>171</v>
      </c>
      <c r="BM112" s="218" t="s">
        <v>370</v>
      </c>
    </row>
    <row r="113" s="2" customFormat="1">
      <c r="A113" s="41"/>
      <c r="B113" s="42"/>
      <c r="C113" s="43"/>
      <c r="D113" s="227" t="s">
        <v>592</v>
      </c>
      <c r="E113" s="43"/>
      <c r="F113" s="268" t="s">
        <v>1998</v>
      </c>
      <c r="G113" s="43"/>
      <c r="H113" s="43"/>
      <c r="I113" s="222"/>
      <c r="J113" s="43"/>
      <c r="K113" s="43"/>
      <c r="L113" s="47"/>
      <c r="M113" s="223"/>
      <c r="N113" s="224"/>
      <c r="O113" s="87"/>
      <c r="P113" s="87"/>
      <c r="Q113" s="87"/>
      <c r="R113" s="87"/>
      <c r="S113" s="87"/>
      <c r="T113" s="88"/>
      <c r="U113" s="41"/>
      <c r="V113" s="41"/>
      <c r="W113" s="41"/>
      <c r="X113" s="41"/>
      <c r="Y113" s="41"/>
      <c r="Z113" s="41"/>
      <c r="AA113" s="41"/>
      <c r="AB113" s="41"/>
      <c r="AC113" s="41"/>
      <c r="AD113" s="41"/>
      <c r="AE113" s="41"/>
      <c r="AT113" s="19" t="s">
        <v>592</v>
      </c>
      <c r="AU113" s="19" t="s">
        <v>84</v>
      </c>
    </row>
    <row r="114" s="2" customFormat="1" ht="26.4" customHeight="1">
      <c r="A114" s="41"/>
      <c r="B114" s="42"/>
      <c r="C114" s="207" t="s">
        <v>76</v>
      </c>
      <c r="D114" s="207" t="s">
        <v>166</v>
      </c>
      <c r="E114" s="208" t="s">
        <v>1999</v>
      </c>
      <c r="F114" s="209" t="s">
        <v>2000</v>
      </c>
      <c r="G114" s="210" t="s">
        <v>1597</v>
      </c>
      <c r="H114" s="211">
        <v>1</v>
      </c>
      <c r="I114" s="212"/>
      <c r="J114" s="213">
        <f>ROUND(I114*H114,2)</f>
        <v>0</v>
      </c>
      <c r="K114" s="209" t="s">
        <v>32</v>
      </c>
      <c r="L114" s="47"/>
      <c r="M114" s="214" t="s">
        <v>32</v>
      </c>
      <c r="N114" s="215" t="s">
        <v>47</v>
      </c>
      <c r="O114" s="87"/>
      <c r="P114" s="216">
        <f>O114*H114</f>
        <v>0</v>
      </c>
      <c r="Q114" s="216">
        <v>0</v>
      </c>
      <c r="R114" s="216">
        <f>Q114*H114</f>
        <v>0</v>
      </c>
      <c r="S114" s="216">
        <v>0</v>
      </c>
      <c r="T114" s="217">
        <f>S114*H114</f>
        <v>0</v>
      </c>
      <c r="U114" s="41"/>
      <c r="V114" s="41"/>
      <c r="W114" s="41"/>
      <c r="X114" s="41"/>
      <c r="Y114" s="41"/>
      <c r="Z114" s="41"/>
      <c r="AA114" s="41"/>
      <c r="AB114" s="41"/>
      <c r="AC114" s="41"/>
      <c r="AD114" s="41"/>
      <c r="AE114" s="41"/>
      <c r="AR114" s="218" t="s">
        <v>171</v>
      </c>
      <c r="AT114" s="218" t="s">
        <v>166</v>
      </c>
      <c r="AU114" s="218" t="s">
        <v>84</v>
      </c>
      <c r="AY114" s="19" t="s">
        <v>164</v>
      </c>
      <c r="BE114" s="219">
        <f>IF(N114="základní",J114,0)</f>
        <v>0</v>
      </c>
      <c r="BF114" s="219">
        <f>IF(N114="snížená",J114,0)</f>
        <v>0</v>
      </c>
      <c r="BG114" s="219">
        <f>IF(N114="zákl. přenesená",J114,0)</f>
        <v>0</v>
      </c>
      <c r="BH114" s="219">
        <f>IF(N114="sníž. přenesená",J114,0)</f>
        <v>0</v>
      </c>
      <c r="BI114" s="219">
        <f>IF(N114="nulová",J114,0)</f>
        <v>0</v>
      </c>
      <c r="BJ114" s="19" t="s">
        <v>84</v>
      </c>
      <c r="BK114" s="219">
        <f>ROUND(I114*H114,2)</f>
        <v>0</v>
      </c>
      <c r="BL114" s="19" t="s">
        <v>171</v>
      </c>
      <c r="BM114" s="218" t="s">
        <v>383</v>
      </c>
    </row>
    <row r="115" s="2" customFormat="1">
      <c r="A115" s="41"/>
      <c r="B115" s="42"/>
      <c r="C115" s="43"/>
      <c r="D115" s="227" t="s">
        <v>592</v>
      </c>
      <c r="E115" s="43"/>
      <c r="F115" s="268" t="s">
        <v>2001</v>
      </c>
      <c r="G115" s="43"/>
      <c r="H115" s="43"/>
      <c r="I115" s="222"/>
      <c r="J115" s="43"/>
      <c r="K115" s="43"/>
      <c r="L115" s="47"/>
      <c r="M115" s="223"/>
      <c r="N115" s="224"/>
      <c r="O115" s="87"/>
      <c r="P115" s="87"/>
      <c r="Q115" s="87"/>
      <c r="R115" s="87"/>
      <c r="S115" s="87"/>
      <c r="T115" s="88"/>
      <c r="U115" s="41"/>
      <c r="V115" s="41"/>
      <c r="W115" s="41"/>
      <c r="X115" s="41"/>
      <c r="Y115" s="41"/>
      <c r="Z115" s="41"/>
      <c r="AA115" s="41"/>
      <c r="AB115" s="41"/>
      <c r="AC115" s="41"/>
      <c r="AD115" s="41"/>
      <c r="AE115" s="41"/>
      <c r="AT115" s="19" t="s">
        <v>592</v>
      </c>
      <c r="AU115" s="19" t="s">
        <v>84</v>
      </c>
    </row>
    <row r="116" s="2" customFormat="1" ht="16.5" customHeight="1">
      <c r="A116" s="41"/>
      <c r="B116" s="42"/>
      <c r="C116" s="207" t="s">
        <v>76</v>
      </c>
      <c r="D116" s="207" t="s">
        <v>166</v>
      </c>
      <c r="E116" s="208" t="s">
        <v>2002</v>
      </c>
      <c r="F116" s="209" t="s">
        <v>2003</v>
      </c>
      <c r="G116" s="210" t="s">
        <v>1597</v>
      </c>
      <c r="H116" s="211">
        <v>1</v>
      </c>
      <c r="I116" s="212"/>
      <c r="J116" s="213">
        <f>ROUND(I116*H116,2)</f>
        <v>0</v>
      </c>
      <c r="K116" s="209" t="s">
        <v>32</v>
      </c>
      <c r="L116" s="47"/>
      <c r="M116" s="214" t="s">
        <v>32</v>
      </c>
      <c r="N116" s="215" t="s">
        <v>47</v>
      </c>
      <c r="O116" s="87"/>
      <c r="P116" s="216">
        <f>O116*H116</f>
        <v>0</v>
      </c>
      <c r="Q116" s="216">
        <v>0</v>
      </c>
      <c r="R116" s="216">
        <f>Q116*H116</f>
        <v>0</v>
      </c>
      <c r="S116" s="216">
        <v>0</v>
      </c>
      <c r="T116" s="217">
        <f>S116*H116</f>
        <v>0</v>
      </c>
      <c r="U116" s="41"/>
      <c r="V116" s="41"/>
      <c r="W116" s="41"/>
      <c r="X116" s="41"/>
      <c r="Y116" s="41"/>
      <c r="Z116" s="41"/>
      <c r="AA116" s="41"/>
      <c r="AB116" s="41"/>
      <c r="AC116" s="41"/>
      <c r="AD116" s="41"/>
      <c r="AE116" s="41"/>
      <c r="AR116" s="218" t="s">
        <v>171</v>
      </c>
      <c r="AT116" s="218" t="s">
        <v>166</v>
      </c>
      <c r="AU116" s="218" t="s">
        <v>84</v>
      </c>
      <c r="AY116" s="19" t="s">
        <v>164</v>
      </c>
      <c r="BE116" s="219">
        <f>IF(N116="základní",J116,0)</f>
        <v>0</v>
      </c>
      <c r="BF116" s="219">
        <f>IF(N116="snížená",J116,0)</f>
        <v>0</v>
      </c>
      <c r="BG116" s="219">
        <f>IF(N116="zákl. přenesená",J116,0)</f>
        <v>0</v>
      </c>
      <c r="BH116" s="219">
        <f>IF(N116="sníž. přenesená",J116,0)</f>
        <v>0</v>
      </c>
      <c r="BI116" s="219">
        <f>IF(N116="nulová",J116,0)</f>
        <v>0</v>
      </c>
      <c r="BJ116" s="19" t="s">
        <v>84</v>
      </c>
      <c r="BK116" s="219">
        <f>ROUND(I116*H116,2)</f>
        <v>0</v>
      </c>
      <c r="BL116" s="19" t="s">
        <v>171</v>
      </c>
      <c r="BM116" s="218" t="s">
        <v>397</v>
      </c>
    </row>
    <row r="117" s="2" customFormat="1">
      <c r="A117" s="41"/>
      <c r="B117" s="42"/>
      <c r="C117" s="43"/>
      <c r="D117" s="227" t="s">
        <v>592</v>
      </c>
      <c r="E117" s="43"/>
      <c r="F117" s="268" t="s">
        <v>2004</v>
      </c>
      <c r="G117" s="43"/>
      <c r="H117" s="43"/>
      <c r="I117" s="222"/>
      <c r="J117" s="43"/>
      <c r="K117" s="43"/>
      <c r="L117" s="47"/>
      <c r="M117" s="223"/>
      <c r="N117" s="224"/>
      <c r="O117" s="87"/>
      <c r="P117" s="87"/>
      <c r="Q117" s="87"/>
      <c r="R117" s="87"/>
      <c r="S117" s="87"/>
      <c r="T117" s="88"/>
      <c r="U117" s="41"/>
      <c r="V117" s="41"/>
      <c r="W117" s="41"/>
      <c r="X117" s="41"/>
      <c r="Y117" s="41"/>
      <c r="Z117" s="41"/>
      <c r="AA117" s="41"/>
      <c r="AB117" s="41"/>
      <c r="AC117" s="41"/>
      <c r="AD117" s="41"/>
      <c r="AE117" s="41"/>
      <c r="AT117" s="19" t="s">
        <v>592</v>
      </c>
      <c r="AU117" s="19" t="s">
        <v>84</v>
      </c>
    </row>
    <row r="118" s="2" customFormat="1" ht="26.4" customHeight="1">
      <c r="A118" s="41"/>
      <c r="B118" s="42"/>
      <c r="C118" s="207" t="s">
        <v>76</v>
      </c>
      <c r="D118" s="207" t="s">
        <v>166</v>
      </c>
      <c r="E118" s="208" t="s">
        <v>2005</v>
      </c>
      <c r="F118" s="209" t="s">
        <v>2006</v>
      </c>
      <c r="G118" s="210" t="s">
        <v>1597</v>
      </c>
      <c r="H118" s="211">
        <v>1</v>
      </c>
      <c r="I118" s="212"/>
      <c r="J118" s="213">
        <f>ROUND(I118*H118,2)</f>
        <v>0</v>
      </c>
      <c r="K118" s="209" t="s">
        <v>32</v>
      </c>
      <c r="L118" s="47"/>
      <c r="M118" s="214" t="s">
        <v>32</v>
      </c>
      <c r="N118" s="215" t="s">
        <v>47</v>
      </c>
      <c r="O118" s="87"/>
      <c r="P118" s="216">
        <f>O118*H118</f>
        <v>0</v>
      </c>
      <c r="Q118" s="216">
        <v>0</v>
      </c>
      <c r="R118" s="216">
        <f>Q118*H118</f>
        <v>0</v>
      </c>
      <c r="S118" s="216">
        <v>0</v>
      </c>
      <c r="T118" s="217">
        <f>S118*H118</f>
        <v>0</v>
      </c>
      <c r="U118" s="41"/>
      <c r="V118" s="41"/>
      <c r="W118" s="41"/>
      <c r="X118" s="41"/>
      <c r="Y118" s="41"/>
      <c r="Z118" s="41"/>
      <c r="AA118" s="41"/>
      <c r="AB118" s="41"/>
      <c r="AC118" s="41"/>
      <c r="AD118" s="41"/>
      <c r="AE118" s="41"/>
      <c r="AR118" s="218" t="s">
        <v>171</v>
      </c>
      <c r="AT118" s="218" t="s">
        <v>166</v>
      </c>
      <c r="AU118" s="218" t="s">
        <v>84</v>
      </c>
      <c r="AY118" s="19" t="s">
        <v>164</v>
      </c>
      <c r="BE118" s="219">
        <f>IF(N118="základní",J118,0)</f>
        <v>0</v>
      </c>
      <c r="BF118" s="219">
        <f>IF(N118="snížená",J118,0)</f>
        <v>0</v>
      </c>
      <c r="BG118" s="219">
        <f>IF(N118="zákl. přenesená",J118,0)</f>
        <v>0</v>
      </c>
      <c r="BH118" s="219">
        <f>IF(N118="sníž. přenesená",J118,0)</f>
        <v>0</v>
      </c>
      <c r="BI118" s="219">
        <f>IF(N118="nulová",J118,0)</f>
        <v>0</v>
      </c>
      <c r="BJ118" s="19" t="s">
        <v>84</v>
      </c>
      <c r="BK118" s="219">
        <f>ROUND(I118*H118,2)</f>
        <v>0</v>
      </c>
      <c r="BL118" s="19" t="s">
        <v>171</v>
      </c>
      <c r="BM118" s="218" t="s">
        <v>407</v>
      </c>
    </row>
    <row r="119" s="2" customFormat="1">
      <c r="A119" s="41"/>
      <c r="B119" s="42"/>
      <c r="C119" s="43"/>
      <c r="D119" s="227" t="s">
        <v>592</v>
      </c>
      <c r="E119" s="43"/>
      <c r="F119" s="268" t="s">
        <v>2007</v>
      </c>
      <c r="G119" s="43"/>
      <c r="H119" s="43"/>
      <c r="I119" s="222"/>
      <c r="J119" s="43"/>
      <c r="K119" s="43"/>
      <c r="L119" s="47"/>
      <c r="M119" s="223"/>
      <c r="N119" s="224"/>
      <c r="O119" s="87"/>
      <c r="P119" s="87"/>
      <c r="Q119" s="87"/>
      <c r="R119" s="87"/>
      <c r="S119" s="87"/>
      <c r="T119" s="88"/>
      <c r="U119" s="41"/>
      <c r="V119" s="41"/>
      <c r="W119" s="41"/>
      <c r="X119" s="41"/>
      <c r="Y119" s="41"/>
      <c r="Z119" s="41"/>
      <c r="AA119" s="41"/>
      <c r="AB119" s="41"/>
      <c r="AC119" s="41"/>
      <c r="AD119" s="41"/>
      <c r="AE119" s="41"/>
      <c r="AT119" s="19" t="s">
        <v>592</v>
      </c>
      <c r="AU119" s="19" t="s">
        <v>84</v>
      </c>
    </row>
    <row r="120" s="2" customFormat="1" ht="16.5" customHeight="1">
      <c r="A120" s="41"/>
      <c r="B120" s="42"/>
      <c r="C120" s="207" t="s">
        <v>76</v>
      </c>
      <c r="D120" s="207" t="s">
        <v>166</v>
      </c>
      <c r="E120" s="208" t="s">
        <v>2008</v>
      </c>
      <c r="F120" s="209" t="s">
        <v>2009</v>
      </c>
      <c r="G120" s="210" t="s">
        <v>1597</v>
      </c>
      <c r="H120" s="211">
        <v>1</v>
      </c>
      <c r="I120" s="212"/>
      <c r="J120" s="213">
        <f>ROUND(I120*H120,2)</f>
        <v>0</v>
      </c>
      <c r="K120" s="209" t="s">
        <v>32</v>
      </c>
      <c r="L120" s="47"/>
      <c r="M120" s="214" t="s">
        <v>32</v>
      </c>
      <c r="N120" s="215" t="s">
        <v>47</v>
      </c>
      <c r="O120" s="87"/>
      <c r="P120" s="216">
        <f>O120*H120</f>
        <v>0</v>
      </c>
      <c r="Q120" s="216">
        <v>0</v>
      </c>
      <c r="R120" s="216">
        <f>Q120*H120</f>
        <v>0</v>
      </c>
      <c r="S120" s="216">
        <v>0</v>
      </c>
      <c r="T120" s="217">
        <f>S120*H120</f>
        <v>0</v>
      </c>
      <c r="U120" s="41"/>
      <c r="V120" s="41"/>
      <c r="W120" s="41"/>
      <c r="X120" s="41"/>
      <c r="Y120" s="41"/>
      <c r="Z120" s="41"/>
      <c r="AA120" s="41"/>
      <c r="AB120" s="41"/>
      <c r="AC120" s="41"/>
      <c r="AD120" s="41"/>
      <c r="AE120" s="41"/>
      <c r="AR120" s="218" t="s">
        <v>171</v>
      </c>
      <c r="AT120" s="218" t="s">
        <v>166</v>
      </c>
      <c r="AU120" s="218" t="s">
        <v>84</v>
      </c>
      <c r="AY120" s="19" t="s">
        <v>164</v>
      </c>
      <c r="BE120" s="219">
        <f>IF(N120="základní",J120,0)</f>
        <v>0</v>
      </c>
      <c r="BF120" s="219">
        <f>IF(N120="snížená",J120,0)</f>
        <v>0</v>
      </c>
      <c r="BG120" s="219">
        <f>IF(N120="zákl. přenesená",J120,0)</f>
        <v>0</v>
      </c>
      <c r="BH120" s="219">
        <f>IF(N120="sníž. přenesená",J120,0)</f>
        <v>0</v>
      </c>
      <c r="BI120" s="219">
        <f>IF(N120="nulová",J120,0)</f>
        <v>0</v>
      </c>
      <c r="BJ120" s="19" t="s">
        <v>84</v>
      </c>
      <c r="BK120" s="219">
        <f>ROUND(I120*H120,2)</f>
        <v>0</v>
      </c>
      <c r="BL120" s="19" t="s">
        <v>171</v>
      </c>
      <c r="BM120" s="218" t="s">
        <v>418</v>
      </c>
    </row>
    <row r="121" s="2" customFormat="1" ht="24" customHeight="1">
      <c r="A121" s="41"/>
      <c r="B121" s="42"/>
      <c r="C121" s="207" t="s">
        <v>76</v>
      </c>
      <c r="D121" s="207" t="s">
        <v>166</v>
      </c>
      <c r="E121" s="208" t="s">
        <v>2010</v>
      </c>
      <c r="F121" s="209" t="s">
        <v>2011</v>
      </c>
      <c r="G121" s="210" t="s">
        <v>1597</v>
      </c>
      <c r="H121" s="211">
        <v>1</v>
      </c>
      <c r="I121" s="212"/>
      <c r="J121" s="213">
        <f>ROUND(I121*H121,2)</f>
        <v>0</v>
      </c>
      <c r="K121" s="209" t="s">
        <v>32</v>
      </c>
      <c r="L121" s="47"/>
      <c r="M121" s="214" t="s">
        <v>32</v>
      </c>
      <c r="N121" s="215" t="s">
        <v>47</v>
      </c>
      <c r="O121" s="87"/>
      <c r="P121" s="216">
        <f>O121*H121</f>
        <v>0</v>
      </c>
      <c r="Q121" s="216">
        <v>0</v>
      </c>
      <c r="R121" s="216">
        <f>Q121*H121</f>
        <v>0</v>
      </c>
      <c r="S121" s="216">
        <v>0</v>
      </c>
      <c r="T121" s="217">
        <f>S121*H121</f>
        <v>0</v>
      </c>
      <c r="U121" s="41"/>
      <c r="V121" s="41"/>
      <c r="W121" s="41"/>
      <c r="X121" s="41"/>
      <c r="Y121" s="41"/>
      <c r="Z121" s="41"/>
      <c r="AA121" s="41"/>
      <c r="AB121" s="41"/>
      <c r="AC121" s="41"/>
      <c r="AD121" s="41"/>
      <c r="AE121" s="41"/>
      <c r="AR121" s="218" t="s">
        <v>171</v>
      </c>
      <c r="AT121" s="218" t="s">
        <v>166</v>
      </c>
      <c r="AU121" s="218" t="s">
        <v>84</v>
      </c>
      <c r="AY121" s="19" t="s">
        <v>164</v>
      </c>
      <c r="BE121" s="219">
        <f>IF(N121="základní",J121,0)</f>
        <v>0</v>
      </c>
      <c r="BF121" s="219">
        <f>IF(N121="snížená",J121,0)</f>
        <v>0</v>
      </c>
      <c r="BG121" s="219">
        <f>IF(N121="zákl. přenesená",J121,0)</f>
        <v>0</v>
      </c>
      <c r="BH121" s="219">
        <f>IF(N121="sníž. přenesená",J121,0)</f>
        <v>0</v>
      </c>
      <c r="BI121" s="219">
        <f>IF(N121="nulová",J121,0)</f>
        <v>0</v>
      </c>
      <c r="BJ121" s="19" t="s">
        <v>84</v>
      </c>
      <c r="BK121" s="219">
        <f>ROUND(I121*H121,2)</f>
        <v>0</v>
      </c>
      <c r="BL121" s="19" t="s">
        <v>171</v>
      </c>
      <c r="BM121" s="218" t="s">
        <v>445</v>
      </c>
    </row>
    <row r="122" s="2" customFormat="1">
      <c r="A122" s="41"/>
      <c r="B122" s="42"/>
      <c r="C122" s="43"/>
      <c r="D122" s="227" t="s">
        <v>592</v>
      </c>
      <c r="E122" s="43"/>
      <c r="F122" s="268" t="s">
        <v>2012</v>
      </c>
      <c r="G122" s="43"/>
      <c r="H122" s="43"/>
      <c r="I122" s="222"/>
      <c r="J122" s="43"/>
      <c r="K122" s="43"/>
      <c r="L122" s="47"/>
      <c r="M122" s="223"/>
      <c r="N122" s="224"/>
      <c r="O122" s="87"/>
      <c r="P122" s="87"/>
      <c r="Q122" s="87"/>
      <c r="R122" s="87"/>
      <c r="S122" s="87"/>
      <c r="T122" s="88"/>
      <c r="U122" s="41"/>
      <c r="V122" s="41"/>
      <c r="W122" s="41"/>
      <c r="X122" s="41"/>
      <c r="Y122" s="41"/>
      <c r="Z122" s="41"/>
      <c r="AA122" s="41"/>
      <c r="AB122" s="41"/>
      <c r="AC122" s="41"/>
      <c r="AD122" s="41"/>
      <c r="AE122" s="41"/>
      <c r="AT122" s="19" t="s">
        <v>592</v>
      </c>
      <c r="AU122" s="19" t="s">
        <v>84</v>
      </c>
    </row>
    <row r="123" s="2" customFormat="1" ht="16.5" customHeight="1">
      <c r="A123" s="41"/>
      <c r="B123" s="42"/>
      <c r="C123" s="207" t="s">
        <v>76</v>
      </c>
      <c r="D123" s="207" t="s">
        <v>166</v>
      </c>
      <c r="E123" s="208" t="s">
        <v>2013</v>
      </c>
      <c r="F123" s="209" t="s">
        <v>1561</v>
      </c>
      <c r="G123" s="210" t="s">
        <v>1558</v>
      </c>
      <c r="H123" s="211">
        <v>0.5</v>
      </c>
      <c r="I123" s="212"/>
      <c r="J123" s="213">
        <f>ROUND(I123*H123,2)</f>
        <v>0</v>
      </c>
      <c r="K123" s="209" t="s">
        <v>32</v>
      </c>
      <c r="L123" s="47"/>
      <c r="M123" s="214" t="s">
        <v>32</v>
      </c>
      <c r="N123" s="215" t="s">
        <v>47</v>
      </c>
      <c r="O123" s="87"/>
      <c r="P123" s="216">
        <f>O123*H123</f>
        <v>0</v>
      </c>
      <c r="Q123" s="216">
        <v>0</v>
      </c>
      <c r="R123" s="216">
        <f>Q123*H123</f>
        <v>0</v>
      </c>
      <c r="S123" s="216">
        <v>0</v>
      </c>
      <c r="T123" s="217">
        <f>S123*H123</f>
        <v>0</v>
      </c>
      <c r="U123" s="41"/>
      <c r="V123" s="41"/>
      <c r="W123" s="41"/>
      <c r="X123" s="41"/>
      <c r="Y123" s="41"/>
      <c r="Z123" s="41"/>
      <c r="AA123" s="41"/>
      <c r="AB123" s="41"/>
      <c r="AC123" s="41"/>
      <c r="AD123" s="41"/>
      <c r="AE123" s="41"/>
      <c r="AR123" s="218" t="s">
        <v>171</v>
      </c>
      <c r="AT123" s="218" t="s">
        <v>166</v>
      </c>
      <c r="AU123" s="218" t="s">
        <v>84</v>
      </c>
      <c r="AY123" s="19" t="s">
        <v>164</v>
      </c>
      <c r="BE123" s="219">
        <f>IF(N123="základní",J123,0)</f>
        <v>0</v>
      </c>
      <c r="BF123" s="219">
        <f>IF(N123="snížená",J123,0)</f>
        <v>0</v>
      </c>
      <c r="BG123" s="219">
        <f>IF(N123="zákl. přenesená",J123,0)</f>
        <v>0</v>
      </c>
      <c r="BH123" s="219">
        <f>IF(N123="sníž. přenesená",J123,0)</f>
        <v>0</v>
      </c>
      <c r="BI123" s="219">
        <f>IF(N123="nulová",J123,0)</f>
        <v>0</v>
      </c>
      <c r="BJ123" s="19" t="s">
        <v>84</v>
      </c>
      <c r="BK123" s="219">
        <f>ROUND(I123*H123,2)</f>
        <v>0</v>
      </c>
      <c r="BL123" s="19" t="s">
        <v>171</v>
      </c>
      <c r="BM123" s="218" t="s">
        <v>453</v>
      </c>
    </row>
    <row r="124" s="2" customFormat="1" ht="16.5" customHeight="1">
      <c r="A124" s="41"/>
      <c r="B124" s="42"/>
      <c r="C124" s="207" t="s">
        <v>76</v>
      </c>
      <c r="D124" s="207" t="s">
        <v>166</v>
      </c>
      <c r="E124" s="208" t="s">
        <v>2014</v>
      </c>
      <c r="F124" s="209" t="s">
        <v>2015</v>
      </c>
      <c r="G124" s="210" t="s">
        <v>1597</v>
      </c>
      <c r="H124" s="211">
        <v>1</v>
      </c>
      <c r="I124" s="212"/>
      <c r="J124" s="213">
        <f>ROUND(I124*H124,2)</f>
        <v>0</v>
      </c>
      <c r="K124" s="209" t="s">
        <v>32</v>
      </c>
      <c r="L124" s="47"/>
      <c r="M124" s="214" t="s">
        <v>32</v>
      </c>
      <c r="N124" s="215" t="s">
        <v>47</v>
      </c>
      <c r="O124" s="87"/>
      <c r="P124" s="216">
        <f>O124*H124</f>
        <v>0</v>
      </c>
      <c r="Q124" s="216">
        <v>0</v>
      </c>
      <c r="R124" s="216">
        <f>Q124*H124</f>
        <v>0</v>
      </c>
      <c r="S124" s="216">
        <v>0</v>
      </c>
      <c r="T124" s="217">
        <f>S124*H124</f>
        <v>0</v>
      </c>
      <c r="U124" s="41"/>
      <c r="V124" s="41"/>
      <c r="W124" s="41"/>
      <c r="X124" s="41"/>
      <c r="Y124" s="41"/>
      <c r="Z124" s="41"/>
      <c r="AA124" s="41"/>
      <c r="AB124" s="41"/>
      <c r="AC124" s="41"/>
      <c r="AD124" s="41"/>
      <c r="AE124" s="41"/>
      <c r="AR124" s="218" t="s">
        <v>171</v>
      </c>
      <c r="AT124" s="218" t="s">
        <v>166</v>
      </c>
      <c r="AU124" s="218" t="s">
        <v>84</v>
      </c>
      <c r="AY124" s="19" t="s">
        <v>164</v>
      </c>
      <c r="BE124" s="219">
        <f>IF(N124="základní",J124,0)</f>
        <v>0</v>
      </c>
      <c r="BF124" s="219">
        <f>IF(N124="snížená",J124,0)</f>
        <v>0</v>
      </c>
      <c r="BG124" s="219">
        <f>IF(N124="zákl. přenesená",J124,0)</f>
        <v>0</v>
      </c>
      <c r="BH124" s="219">
        <f>IF(N124="sníž. přenesená",J124,0)</f>
        <v>0</v>
      </c>
      <c r="BI124" s="219">
        <f>IF(N124="nulová",J124,0)</f>
        <v>0</v>
      </c>
      <c r="BJ124" s="19" t="s">
        <v>84</v>
      </c>
      <c r="BK124" s="219">
        <f>ROUND(I124*H124,2)</f>
        <v>0</v>
      </c>
      <c r="BL124" s="19" t="s">
        <v>171</v>
      </c>
      <c r="BM124" s="218" t="s">
        <v>462</v>
      </c>
    </row>
    <row r="125" s="2" customFormat="1">
      <c r="A125" s="41"/>
      <c r="B125" s="42"/>
      <c r="C125" s="43"/>
      <c r="D125" s="227" t="s">
        <v>592</v>
      </c>
      <c r="E125" s="43"/>
      <c r="F125" s="268" t="s">
        <v>2016</v>
      </c>
      <c r="G125" s="43"/>
      <c r="H125" s="43"/>
      <c r="I125" s="222"/>
      <c r="J125" s="43"/>
      <c r="K125" s="43"/>
      <c r="L125" s="47"/>
      <c r="M125" s="223"/>
      <c r="N125" s="224"/>
      <c r="O125" s="87"/>
      <c r="P125" s="87"/>
      <c r="Q125" s="87"/>
      <c r="R125" s="87"/>
      <c r="S125" s="87"/>
      <c r="T125" s="88"/>
      <c r="U125" s="41"/>
      <c r="V125" s="41"/>
      <c r="W125" s="41"/>
      <c r="X125" s="41"/>
      <c r="Y125" s="41"/>
      <c r="Z125" s="41"/>
      <c r="AA125" s="41"/>
      <c r="AB125" s="41"/>
      <c r="AC125" s="41"/>
      <c r="AD125" s="41"/>
      <c r="AE125" s="41"/>
      <c r="AT125" s="19" t="s">
        <v>592</v>
      </c>
      <c r="AU125" s="19" t="s">
        <v>84</v>
      </c>
    </row>
    <row r="126" s="2" customFormat="1" ht="16.5" customHeight="1">
      <c r="A126" s="41"/>
      <c r="B126" s="42"/>
      <c r="C126" s="207" t="s">
        <v>76</v>
      </c>
      <c r="D126" s="207" t="s">
        <v>166</v>
      </c>
      <c r="E126" s="208" t="s">
        <v>2017</v>
      </c>
      <c r="F126" s="209" t="s">
        <v>1581</v>
      </c>
      <c r="G126" s="210" t="s">
        <v>1597</v>
      </c>
      <c r="H126" s="211">
        <v>1</v>
      </c>
      <c r="I126" s="212"/>
      <c r="J126" s="213">
        <f>ROUND(I126*H126,2)</f>
        <v>0</v>
      </c>
      <c r="K126" s="209" t="s">
        <v>32</v>
      </c>
      <c r="L126" s="47"/>
      <c r="M126" s="214" t="s">
        <v>32</v>
      </c>
      <c r="N126" s="215" t="s">
        <v>47</v>
      </c>
      <c r="O126" s="87"/>
      <c r="P126" s="216">
        <f>O126*H126</f>
        <v>0</v>
      </c>
      <c r="Q126" s="216">
        <v>0</v>
      </c>
      <c r="R126" s="216">
        <f>Q126*H126</f>
        <v>0</v>
      </c>
      <c r="S126" s="216">
        <v>0</v>
      </c>
      <c r="T126" s="217">
        <f>S126*H126</f>
        <v>0</v>
      </c>
      <c r="U126" s="41"/>
      <c r="V126" s="41"/>
      <c r="W126" s="41"/>
      <c r="X126" s="41"/>
      <c r="Y126" s="41"/>
      <c r="Z126" s="41"/>
      <c r="AA126" s="41"/>
      <c r="AB126" s="41"/>
      <c r="AC126" s="41"/>
      <c r="AD126" s="41"/>
      <c r="AE126" s="41"/>
      <c r="AR126" s="218" t="s">
        <v>171</v>
      </c>
      <c r="AT126" s="218" t="s">
        <v>166</v>
      </c>
      <c r="AU126" s="218" t="s">
        <v>84</v>
      </c>
      <c r="AY126" s="19" t="s">
        <v>164</v>
      </c>
      <c r="BE126" s="219">
        <f>IF(N126="základní",J126,0)</f>
        <v>0</v>
      </c>
      <c r="BF126" s="219">
        <f>IF(N126="snížená",J126,0)</f>
        <v>0</v>
      </c>
      <c r="BG126" s="219">
        <f>IF(N126="zákl. přenesená",J126,0)</f>
        <v>0</v>
      </c>
      <c r="BH126" s="219">
        <f>IF(N126="sníž. přenesená",J126,0)</f>
        <v>0</v>
      </c>
      <c r="BI126" s="219">
        <f>IF(N126="nulová",J126,0)</f>
        <v>0</v>
      </c>
      <c r="BJ126" s="19" t="s">
        <v>84</v>
      </c>
      <c r="BK126" s="219">
        <f>ROUND(I126*H126,2)</f>
        <v>0</v>
      </c>
      <c r="BL126" s="19" t="s">
        <v>171</v>
      </c>
      <c r="BM126" s="218" t="s">
        <v>477</v>
      </c>
    </row>
    <row r="127" s="2" customFormat="1">
      <c r="A127" s="41"/>
      <c r="B127" s="42"/>
      <c r="C127" s="43"/>
      <c r="D127" s="227" t="s">
        <v>592</v>
      </c>
      <c r="E127" s="43"/>
      <c r="F127" s="268" t="s">
        <v>1852</v>
      </c>
      <c r="G127" s="43"/>
      <c r="H127" s="43"/>
      <c r="I127" s="222"/>
      <c r="J127" s="43"/>
      <c r="K127" s="43"/>
      <c r="L127" s="47"/>
      <c r="M127" s="223"/>
      <c r="N127" s="224"/>
      <c r="O127" s="87"/>
      <c r="P127" s="87"/>
      <c r="Q127" s="87"/>
      <c r="R127" s="87"/>
      <c r="S127" s="87"/>
      <c r="T127" s="88"/>
      <c r="U127" s="41"/>
      <c r="V127" s="41"/>
      <c r="W127" s="41"/>
      <c r="X127" s="41"/>
      <c r="Y127" s="41"/>
      <c r="Z127" s="41"/>
      <c r="AA127" s="41"/>
      <c r="AB127" s="41"/>
      <c r="AC127" s="41"/>
      <c r="AD127" s="41"/>
      <c r="AE127" s="41"/>
      <c r="AT127" s="19" t="s">
        <v>592</v>
      </c>
      <c r="AU127" s="19" t="s">
        <v>84</v>
      </c>
    </row>
    <row r="128" s="2" customFormat="1" ht="16.5" customHeight="1">
      <c r="A128" s="41"/>
      <c r="B128" s="42"/>
      <c r="C128" s="207" t="s">
        <v>76</v>
      </c>
      <c r="D128" s="207" t="s">
        <v>166</v>
      </c>
      <c r="E128" s="208" t="s">
        <v>2018</v>
      </c>
      <c r="F128" s="209" t="s">
        <v>1584</v>
      </c>
      <c r="G128" s="210" t="s">
        <v>1597</v>
      </c>
      <c r="H128" s="211">
        <v>1</v>
      </c>
      <c r="I128" s="212"/>
      <c r="J128" s="213">
        <f>ROUND(I128*H128,2)</f>
        <v>0</v>
      </c>
      <c r="K128" s="209" t="s">
        <v>32</v>
      </c>
      <c r="L128" s="47"/>
      <c r="M128" s="214" t="s">
        <v>32</v>
      </c>
      <c r="N128" s="215" t="s">
        <v>47</v>
      </c>
      <c r="O128" s="87"/>
      <c r="P128" s="216">
        <f>O128*H128</f>
        <v>0</v>
      </c>
      <c r="Q128" s="216">
        <v>0</v>
      </c>
      <c r="R128" s="216">
        <f>Q128*H128</f>
        <v>0</v>
      </c>
      <c r="S128" s="216">
        <v>0</v>
      </c>
      <c r="T128" s="217">
        <f>S128*H128</f>
        <v>0</v>
      </c>
      <c r="U128" s="41"/>
      <c r="V128" s="41"/>
      <c r="W128" s="41"/>
      <c r="X128" s="41"/>
      <c r="Y128" s="41"/>
      <c r="Z128" s="41"/>
      <c r="AA128" s="41"/>
      <c r="AB128" s="41"/>
      <c r="AC128" s="41"/>
      <c r="AD128" s="41"/>
      <c r="AE128" s="41"/>
      <c r="AR128" s="218" t="s">
        <v>171</v>
      </c>
      <c r="AT128" s="218" t="s">
        <v>166</v>
      </c>
      <c r="AU128" s="218" t="s">
        <v>84</v>
      </c>
      <c r="AY128" s="19" t="s">
        <v>164</v>
      </c>
      <c r="BE128" s="219">
        <f>IF(N128="základní",J128,0)</f>
        <v>0</v>
      </c>
      <c r="BF128" s="219">
        <f>IF(N128="snížená",J128,0)</f>
        <v>0</v>
      </c>
      <c r="BG128" s="219">
        <f>IF(N128="zákl. přenesená",J128,0)</f>
        <v>0</v>
      </c>
      <c r="BH128" s="219">
        <f>IF(N128="sníž. přenesená",J128,0)</f>
        <v>0</v>
      </c>
      <c r="BI128" s="219">
        <f>IF(N128="nulová",J128,0)</f>
        <v>0</v>
      </c>
      <c r="BJ128" s="19" t="s">
        <v>84</v>
      </c>
      <c r="BK128" s="219">
        <f>ROUND(I128*H128,2)</f>
        <v>0</v>
      </c>
      <c r="BL128" s="19" t="s">
        <v>171</v>
      </c>
      <c r="BM128" s="218" t="s">
        <v>488</v>
      </c>
    </row>
    <row r="129" s="2" customFormat="1">
      <c r="A129" s="41"/>
      <c r="B129" s="42"/>
      <c r="C129" s="43"/>
      <c r="D129" s="227" t="s">
        <v>592</v>
      </c>
      <c r="E129" s="43"/>
      <c r="F129" s="268" t="s">
        <v>2019</v>
      </c>
      <c r="G129" s="43"/>
      <c r="H129" s="43"/>
      <c r="I129" s="222"/>
      <c r="J129" s="43"/>
      <c r="K129" s="43"/>
      <c r="L129" s="47"/>
      <c r="M129" s="223"/>
      <c r="N129" s="224"/>
      <c r="O129" s="87"/>
      <c r="P129" s="87"/>
      <c r="Q129" s="87"/>
      <c r="R129" s="87"/>
      <c r="S129" s="87"/>
      <c r="T129" s="88"/>
      <c r="U129" s="41"/>
      <c r="V129" s="41"/>
      <c r="W129" s="41"/>
      <c r="X129" s="41"/>
      <c r="Y129" s="41"/>
      <c r="Z129" s="41"/>
      <c r="AA129" s="41"/>
      <c r="AB129" s="41"/>
      <c r="AC129" s="41"/>
      <c r="AD129" s="41"/>
      <c r="AE129" s="41"/>
      <c r="AT129" s="19" t="s">
        <v>592</v>
      </c>
      <c r="AU129" s="19" t="s">
        <v>84</v>
      </c>
    </row>
    <row r="130" s="2" customFormat="1" ht="40.8" customHeight="1">
      <c r="A130" s="41"/>
      <c r="B130" s="42"/>
      <c r="C130" s="207" t="s">
        <v>76</v>
      </c>
      <c r="D130" s="207" t="s">
        <v>166</v>
      </c>
      <c r="E130" s="208" t="s">
        <v>2020</v>
      </c>
      <c r="F130" s="209" t="s">
        <v>1575</v>
      </c>
      <c r="G130" s="210" t="s">
        <v>1597</v>
      </c>
      <c r="H130" s="211">
        <v>1</v>
      </c>
      <c r="I130" s="212"/>
      <c r="J130" s="213">
        <f>ROUND(I130*H130,2)</f>
        <v>0</v>
      </c>
      <c r="K130" s="209" t="s">
        <v>32</v>
      </c>
      <c r="L130" s="47"/>
      <c r="M130" s="214" t="s">
        <v>32</v>
      </c>
      <c r="N130" s="215" t="s">
        <v>47</v>
      </c>
      <c r="O130" s="87"/>
      <c r="P130" s="216">
        <f>O130*H130</f>
        <v>0</v>
      </c>
      <c r="Q130" s="216">
        <v>0</v>
      </c>
      <c r="R130" s="216">
        <f>Q130*H130</f>
        <v>0</v>
      </c>
      <c r="S130" s="216">
        <v>0</v>
      </c>
      <c r="T130" s="217">
        <f>S130*H130</f>
        <v>0</v>
      </c>
      <c r="U130" s="41"/>
      <c r="V130" s="41"/>
      <c r="W130" s="41"/>
      <c r="X130" s="41"/>
      <c r="Y130" s="41"/>
      <c r="Z130" s="41"/>
      <c r="AA130" s="41"/>
      <c r="AB130" s="41"/>
      <c r="AC130" s="41"/>
      <c r="AD130" s="41"/>
      <c r="AE130" s="41"/>
      <c r="AR130" s="218" t="s">
        <v>171</v>
      </c>
      <c r="AT130" s="218" t="s">
        <v>166</v>
      </c>
      <c r="AU130" s="218" t="s">
        <v>84</v>
      </c>
      <c r="AY130" s="19" t="s">
        <v>164</v>
      </c>
      <c r="BE130" s="219">
        <f>IF(N130="základní",J130,0)</f>
        <v>0</v>
      </c>
      <c r="BF130" s="219">
        <f>IF(N130="snížená",J130,0)</f>
        <v>0</v>
      </c>
      <c r="BG130" s="219">
        <f>IF(N130="zákl. přenesená",J130,0)</f>
        <v>0</v>
      </c>
      <c r="BH130" s="219">
        <f>IF(N130="sníž. přenesená",J130,0)</f>
        <v>0</v>
      </c>
      <c r="BI130" s="219">
        <f>IF(N130="nulová",J130,0)</f>
        <v>0</v>
      </c>
      <c r="BJ130" s="19" t="s">
        <v>84</v>
      </c>
      <c r="BK130" s="219">
        <f>ROUND(I130*H130,2)</f>
        <v>0</v>
      </c>
      <c r="BL130" s="19" t="s">
        <v>171</v>
      </c>
      <c r="BM130" s="218" t="s">
        <v>498</v>
      </c>
    </row>
    <row r="131" s="2" customFormat="1">
      <c r="A131" s="41"/>
      <c r="B131" s="42"/>
      <c r="C131" s="43"/>
      <c r="D131" s="227" t="s">
        <v>592</v>
      </c>
      <c r="E131" s="43"/>
      <c r="F131" s="268" t="s">
        <v>2021</v>
      </c>
      <c r="G131" s="43"/>
      <c r="H131" s="43"/>
      <c r="I131" s="222"/>
      <c r="J131" s="43"/>
      <c r="K131" s="43"/>
      <c r="L131" s="47"/>
      <c r="M131" s="223"/>
      <c r="N131" s="224"/>
      <c r="O131" s="87"/>
      <c r="P131" s="87"/>
      <c r="Q131" s="87"/>
      <c r="R131" s="87"/>
      <c r="S131" s="87"/>
      <c r="T131" s="88"/>
      <c r="U131" s="41"/>
      <c r="V131" s="41"/>
      <c r="W131" s="41"/>
      <c r="X131" s="41"/>
      <c r="Y131" s="41"/>
      <c r="Z131" s="41"/>
      <c r="AA131" s="41"/>
      <c r="AB131" s="41"/>
      <c r="AC131" s="41"/>
      <c r="AD131" s="41"/>
      <c r="AE131" s="41"/>
      <c r="AT131" s="19" t="s">
        <v>592</v>
      </c>
      <c r="AU131" s="19" t="s">
        <v>84</v>
      </c>
    </row>
    <row r="132" s="2" customFormat="1" ht="36" customHeight="1">
      <c r="A132" s="41"/>
      <c r="B132" s="42"/>
      <c r="C132" s="207" t="s">
        <v>76</v>
      </c>
      <c r="D132" s="207" t="s">
        <v>166</v>
      </c>
      <c r="E132" s="208" t="s">
        <v>2022</v>
      </c>
      <c r="F132" s="209" t="s">
        <v>1578</v>
      </c>
      <c r="G132" s="210" t="s">
        <v>1597</v>
      </c>
      <c r="H132" s="211">
        <v>1</v>
      </c>
      <c r="I132" s="212"/>
      <c r="J132" s="213">
        <f>ROUND(I132*H132,2)</f>
        <v>0</v>
      </c>
      <c r="K132" s="209" t="s">
        <v>32</v>
      </c>
      <c r="L132" s="47"/>
      <c r="M132" s="214" t="s">
        <v>32</v>
      </c>
      <c r="N132" s="215" t="s">
        <v>47</v>
      </c>
      <c r="O132" s="87"/>
      <c r="P132" s="216">
        <f>O132*H132</f>
        <v>0</v>
      </c>
      <c r="Q132" s="216">
        <v>0</v>
      </c>
      <c r="R132" s="216">
        <f>Q132*H132</f>
        <v>0</v>
      </c>
      <c r="S132" s="216">
        <v>0</v>
      </c>
      <c r="T132" s="217">
        <f>S132*H132</f>
        <v>0</v>
      </c>
      <c r="U132" s="41"/>
      <c r="V132" s="41"/>
      <c r="W132" s="41"/>
      <c r="X132" s="41"/>
      <c r="Y132" s="41"/>
      <c r="Z132" s="41"/>
      <c r="AA132" s="41"/>
      <c r="AB132" s="41"/>
      <c r="AC132" s="41"/>
      <c r="AD132" s="41"/>
      <c r="AE132" s="41"/>
      <c r="AR132" s="218" t="s">
        <v>171</v>
      </c>
      <c r="AT132" s="218" t="s">
        <v>166</v>
      </c>
      <c r="AU132" s="218" t="s">
        <v>84</v>
      </c>
      <c r="AY132" s="19" t="s">
        <v>164</v>
      </c>
      <c r="BE132" s="219">
        <f>IF(N132="základní",J132,0)</f>
        <v>0</v>
      </c>
      <c r="BF132" s="219">
        <f>IF(N132="snížená",J132,0)</f>
        <v>0</v>
      </c>
      <c r="BG132" s="219">
        <f>IF(N132="zákl. přenesená",J132,0)</f>
        <v>0</v>
      </c>
      <c r="BH132" s="219">
        <f>IF(N132="sníž. přenesená",J132,0)</f>
        <v>0</v>
      </c>
      <c r="BI132" s="219">
        <f>IF(N132="nulová",J132,0)</f>
        <v>0</v>
      </c>
      <c r="BJ132" s="19" t="s">
        <v>84</v>
      </c>
      <c r="BK132" s="219">
        <f>ROUND(I132*H132,2)</f>
        <v>0</v>
      </c>
      <c r="BL132" s="19" t="s">
        <v>171</v>
      </c>
      <c r="BM132" s="218" t="s">
        <v>513</v>
      </c>
    </row>
    <row r="133" s="2" customFormat="1">
      <c r="A133" s="41"/>
      <c r="B133" s="42"/>
      <c r="C133" s="43"/>
      <c r="D133" s="227" t="s">
        <v>592</v>
      </c>
      <c r="E133" s="43"/>
      <c r="F133" s="268" t="s">
        <v>2023</v>
      </c>
      <c r="G133" s="43"/>
      <c r="H133" s="43"/>
      <c r="I133" s="222"/>
      <c r="J133" s="43"/>
      <c r="K133" s="43"/>
      <c r="L133" s="47"/>
      <c r="M133" s="223"/>
      <c r="N133" s="224"/>
      <c r="O133" s="87"/>
      <c r="P133" s="87"/>
      <c r="Q133" s="87"/>
      <c r="R133" s="87"/>
      <c r="S133" s="87"/>
      <c r="T133" s="88"/>
      <c r="U133" s="41"/>
      <c r="V133" s="41"/>
      <c r="W133" s="41"/>
      <c r="X133" s="41"/>
      <c r="Y133" s="41"/>
      <c r="Z133" s="41"/>
      <c r="AA133" s="41"/>
      <c r="AB133" s="41"/>
      <c r="AC133" s="41"/>
      <c r="AD133" s="41"/>
      <c r="AE133" s="41"/>
      <c r="AT133" s="19" t="s">
        <v>592</v>
      </c>
      <c r="AU133" s="19" t="s">
        <v>84</v>
      </c>
    </row>
    <row r="134" s="2" customFormat="1" ht="16.5" customHeight="1">
      <c r="A134" s="41"/>
      <c r="B134" s="42"/>
      <c r="C134" s="207" t="s">
        <v>76</v>
      </c>
      <c r="D134" s="207" t="s">
        <v>166</v>
      </c>
      <c r="E134" s="208" t="s">
        <v>2024</v>
      </c>
      <c r="F134" s="209" t="s">
        <v>2025</v>
      </c>
      <c r="G134" s="210" t="s">
        <v>1597</v>
      </c>
      <c r="H134" s="211">
        <v>1</v>
      </c>
      <c r="I134" s="212"/>
      <c r="J134" s="213">
        <f>ROUND(I134*H134,2)</f>
        <v>0</v>
      </c>
      <c r="K134" s="209" t="s">
        <v>32</v>
      </c>
      <c r="L134" s="47"/>
      <c r="M134" s="214" t="s">
        <v>32</v>
      </c>
      <c r="N134" s="215" t="s">
        <v>47</v>
      </c>
      <c r="O134" s="87"/>
      <c r="P134" s="216">
        <f>O134*H134</f>
        <v>0</v>
      </c>
      <c r="Q134" s="216">
        <v>0</v>
      </c>
      <c r="R134" s="216">
        <f>Q134*H134</f>
        <v>0</v>
      </c>
      <c r="S134" s="216">
        <v>0</v>
      </c>
      <c r="T134" s="217">
        <f>S134*H134</f>
        <v>0</v>
      </c>
      <c r="U134" s="41"/>
      <c r="V134" s="41"/>
      <c r="W134" s="41"/>
      <c r="X134" s="41"/>
      <c r="Y134" s="41"/>
      <c r="Z134" s="41"/>
      <c r="AA134" s="41"/>
      <c r="AB134" s="41"/>
      <c r="AC134" s="41"/>
      <c r="AD134" s="41"/>
      <c r="AE134" s="41"/>
      <c r="AR134" s="218" t="s">
        <v>171</v>
      </c>
      <c r="AT134" s="218" t="s">
        <v>166</v>
      </c>
      <c r="AU134" s="218" t="s">
        <v>84</v>
      </c>
      <c r="AY134" s="19" t="s">
        <v>164</v>
      </c>
      <c r="BE134" s="219">
        <f>IF(N134="základní",J134,0)</f>
        <v>0</v>
      </c>
      <c r="BF134" s="219">
        <f>IF(N134="snížená",J134,0)</f>
        <v>0</v>
      </c>
      <c r="BG134" s="219">
        <f>IF(N134="zákl. přenesená",J134,0)</f>
        <v>0</v>
      </c>
      <c r="BH134" s="219">
        <f>IF(N134="sníž. přenesená",J134,0)</f>
        <v>0</v>
      </c>
      <c r="BI134" s="219">
        <f>IF(N134="nulová",J134,0)</f>
        <v>0</v>
      </c>
      <c r="BJ134" s="19" t="s">
        <v>84</v>
      </c>
      <c r="BK134" s="219">
        <f>ROUND(I134*H134,2)</f>
        <v>0</v>
      </c>
      <c r="BL134" s="19" t="s">
        <v>171</v>
      </c>
      <c r="BM134" s="218" t="s">
        <v>523</v>
      </c>
    </row>
    <row r="135" s="2" customFormat="1">
      <c r="A135" s="41"/>
      <c r="B135" s="42"/>
      <c r="C135" s="43"/>
      <c r="D135" s="227" t="s">
        <v>592</v>
      </c>
      <c r="E135" s="43"/>
      <c r="F135" s="268" t="s">
        <v>2026</v>
      </c>
      <c r="G135" s="43"/>
      <c r="H135" s="43"/>
      <c r="I135" s="222"/>
      <c r="J135" s="43"/>
      <c r="K135" s="43"/>
      <c r="L135" s="47"/>
      <c r="M135" s="223"/>
      <c r="N135" s="224"/>
      <c r="O135" s="87"/>
      <c r="P135" s="87"/>
      <c r="Q135" s="87"/>
      <c r="R135" s="87"/>
      <c r="S135" s="87"/>
      <c r="T135" s="88"/>
      <c r="U135" s="41"/>
      <c r="V135" s="41"/>
      <c r="W135" s="41"/>
      <c r="X135" s="41"/>
      <c r="Y135" s="41"/>
      <c r="Z135" s="41"/>
      <c r="AA135" s="41"/>
      <c r="AB135" s="41"/>
      <c r="AC135" s="41"/>
      <c r="AD135" s="41"/>
      <c r="AE135" s="41"/>
      <c r="AT135" s="19" t="s">
        <v>592</v>
      </c>
      <c r="AU135" s="19" t="s">
        <v>84</v>
      </c>
    </row>
    <row r="136" s="2" customFormat="1" ht="16.5" customHeight="1">
      <c r="A136" s="41"/>
      <c r="B136" s="42"/>
      <c r="C136" s="207" t="s">
        <v>76</v>
      </c>
      <c r="D136" s="207" t="s">
        <v>166</v>
      </c>
      <c r="E136" s="208" t="s">
        <v>2027</v>
      </c>
      <c r="F136" s="209" t="s">
        <v>2028</v>
      </c>
      <c r="G136" s="210" t="s">
        <v>1597</v>
      </c>
      <c r="H136" s="211">
        <v>1</v>
      </c>
      <c r="I136" s="212"/>
      <c r="J136" s="213">
        <f>ROUND(I136*H136,2)</f>
        <v>0</v>
      </c>
      <c r="K136" s="209" t="s">
        <v>32</v>
      </c>
      <c r="L136" s="47"/>
      <c r="M136" s="214" t="s">
        <v>32</v>
      </c>
      <c r="N136" s="215" t="s">
        <v>47</v>
      </c>
      <c r="O136" s="87"/>
      <c r="P136" s="216">
        <f>O136*H136</f>
        <v>0</v>
      </c>
      <c r="Q136" s="216">
        <v>0</v>
      </c>
      <c r="R136" s="216">
        <f>Q136*H136</f>
        <v>0</v>
      </c>
      <c r="S136" s="216">
        <v>0</v>
      </c>
      <c r="T136" s="217">
        <f>S136*H136</f>
        <v>0</v>
      </c>
      <c r="U136" s="41"/>
      <c r="V136" s="41"/>
      <c r="W136" s="41"/>
      <c r="X136" s="41"/>
      <c r="Y136" s="41"/>
      <c r="Z136" s="41"/>
      <c r="AA136" s="41"/>
      <c r="AB136" s="41"/>
      <c r="AC136" s="41"/>
      <c r="AD136" s="41"/>
      <c r="AE136" s="41"/>
      <c r="AR136" s="218" t="s">
        <v>171</v>
      </c>
      <c r="AT136" s="218" t="s">
        <v>166</v>
      </c>
      <c r="AU136" s="218" t="s">
        <v>84</v>
      </c>
      <c r="AY136" s="19" t="s">
        <v>164</v>
      </c>
      <c r="BE136" s="219">
        <f>IF(N136="základní",J136,0)</f>
        <v>0</v>
      </c>
      <c r="BF136" s="219">
        <f>IF(N136="snížená",J136,0)</f>
        <v>0</v>
      </c>
      <c r="BG136" s="219">
        <f>IF(N136="zákl. přenesená",J136,0)</f>
        <v>0</v>
      </c>
      <c r="BH136" s="219">
        <f>IF(N136="sníž. přenesená",J136,0)</f>
        <v>0</v>
      </c>
      <c r="BI136" s="219">
        <f>IF(N136="nulová",J136,0)</f>
        <v>0</v>
      </c>
      <c r="BJ136" s="19" t="s">
        <v>84</v>
      </c>
      <c r="BK136" s="219">
        <f>ROUND(I136*H136,2)</f>
        <v>0</v>
      </c>
      <c r="BL136" s="19" t="s">
        <v>171</v>
      </c>
      <c r="BM136" s="218" t="s">
        <v>546</v>
      </c>
    </row>
    <row r="137" s="2" customFormat="1">
      <c r="A137" s="41"/>
      <c r="B137" s="42"/>
      <c r="C137" s="43"/>
      <c r="D137" s="227" t="s">
        <v>592</v>
      </c>
      <c r="E137" s="43"/>
      <c r="F137" s="268" t="s">
        <v>2029</v>
      </c>
      <c r="G137" s="43"/>
      <c r="H137" s="43"/>
      <c r="I137" s="222"/>
      <c r="J137" s="43"/>
      <c r="K137" s="43"/>
      <c r="L137" s="47"/>
      <c r="M137" s="274"/>
      <c r="N137" s="275"/>
      <c r="O137" s="271"/>
      <c r="P137" s="271"/>
      <c r="Q137" s="271"/>
      <c r="R137" s="271"/>
      <c r="S137" s="271"/>
      <c r="T137" s="276"/>
      <c r="U137" s="41"/>
      <c r="V137" s="41"/>
      <c r="W137" s="41"/>
      <c r="X137" s="41"/>
      <c r="Y137" s="41"/>
      <c r="Z137" s="41"/>
      <c r="AA137" s="41"/>
      <c r="AB137" s="41"/>
      <c r="AC137" s="41"/>
      <c r="AD137" s="41"/>
      <c r="AE137" s="41"/>
      <c r="AT137" s="19" t="s">
        <v>592</v>
      </c>
      <c r="AU137" s="19" t="s">
        <v>84</v>
      </c>
    </row>
    <row r="138" s="2" customFormat="1" ht="6.96" customHeight="1">
      <c r="A138" s="41"/>
      <c r="B138" s="62"/>
      <c r="C138" s="63"/>
      <c r="D138" s="63"/>
      <c r="E138" s="63"/>
      <c r="F138" s="63"/>
      <c r="G138" s="63"/>
      <c r="H138" s="63"/>
      <c r="I138" s="63"/>
      <c r="J138" s="63"/>
      <c r="K138" s="63"/>
      <c r="L138" s="47"/>
      <c r="M138" s="41"/>
      <c r="O138" s="41"/>
      <c r="P138" s="41"/>
      <c r="Q138" s="41"/>
      <c r="R138" s="41"/>
      <c r="S138" s="41"/>
      <c r="T138" s="41"/>
      <c r="U138" s="41"/>
      <c r="V138" s="41"/>
      <c r="W138" s="41"/>
      <c r="X138" s="41"/>
      <c r="Y138" s="41"/>
      <c r="Z138" s="41"/>
      <c r="AA138" s="41"/>
      <c r="AB138" s="41"/>
      <c r="AC138" s="41"/>
      <c r="AD138" s="41"/>
      <c r="AE138" s="41"/>
    </row>
  </sheetData>
  <sheetProtection sheet="1" autoFilter="0" formatColumns="0" formatRows="0" objects="1" scenarios="1" spinCount="100000" saltValue="NMqRsX0OWDnVXvFGQulVBzWo0aPmYu6q0rYhmxtY6IJXIb+U0oKTejoydf237u7Aajv2bXNjCNtYRfCRoGy1LQ==" hashValue="CXg2fKs3Fkd9bD93zgLl6Xs/5tvZBp1H3mDHsE+tkHbHmV9njJNhPk0h4NfPEIS5LacE3SinIOFDnb1Ufl/eqQ==" algorithmName="SHA-512" password="CC35"/>
  <autoFilter ref="C81:K13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107</v>
      </c>
    </row>
    <row r="3" s="1" customFormat="1" ht="6.96" customHeight="1">
      <c r="B3" s="131"/>
      <c r="C3" s="132"/>
      <c r="D3" s="132"/>
      <c r="E3" s="132"/>
      <c r="F3" s="132"/>
      <c r="G3" s="132"/>
      <c r="H3" s="132"/>
      <c r="I3" s="132"/>
      <c r="J3" s="132"/>
      <c r="K3" s="132"/>
      <c r="L3" s="22"/>
      <c r="AT3" s="19" t="s">
        <v>86</v>
      </c>
    </row>
    <row r="4" s="1" customFormat="1" ht="24.96" customHeight="1">
      <c r="B4" s="22"/>
      <c r="D4" s="133" t="s">
        <v>116</v>
      </c>
      <c r="L4" s="22"/>
      <c r="M4" s="134" t="s">
        <v>10</v>
      </c>
      <c r="AT4" s="19" t="s">
        <v>4</v>
      </c>
    </row>
    <row r="5" s="1" customFormat="1" ht="6.96" customHeight="1">
      <c r="B5" s="22"/>
      <c r="L5" s="22"/>
    </row>
    <row r="6" s="1" customFormat="1" ht="12" customHeight="1">
      <c r="B6" s="22"/>
      <c r="D6" s="135" t="s">
        <v>16</v>
      </c>
      <c r="L6" s="22"/>
    </row>
    <row r="7" s="1" customFormat="1" ht="16.5" customHeight="1">
      <c r="B7" s="22"/>
      <c r="E7" s="136" t="str">
        <f>'Rekapitulace stavby'!K6</f>
        <v>Energetické úspory budovy č.5</v>
      </c>
      <c r="F7" s="135"/>
      <c r="G7" s="135"/>
      <c r="H7" s="135"/>
      <c r="L7" s="22"/>
    </row>
    <row r="8" s="2" customFormat="1" ht="12" customHeight="1">
      <c r="A8" s="41"/>
      <c r="B8" s="47"/>
      <c r="C8" s="41"/>
      <c r="D8" s="135" t="s">
        <v>117</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2030</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32</v>
      </c>
      <c r="G11" s="41"/>
      <c r="H11" s="41"/>
      <c r="I11" s="135" t="s">
        <v>20</v>
      </c>
      <c r="J11" s="139" t="s">
        <v>32</v>
      </c>
      <c r="K11" s="41"/>
      <c r="L11" s="137"/>
      <c r="S11" s="41"/>
      <c r="T11" s="41"/>
      <c r="U11" s="41"/>
      <c r="V11" s="41"/>
      <c r="W11" s="41"/>
      <c r="X11" s="41"/>
      <c r="Y11" s="41"/>
      <c r="Z11" s="41"/>
      <c r="AA11" s="41"/>
      <c r="AB11" s="41"/>
      <c r="AC11" s="41"/>
      <c r="AD11" s="41"/>
      <c r="AE11" s="41"/>
    </row>
    <row r="12" s="2" customFormat="1" ht="12" customHeight="1">
      <c r="A12" s="41"/>
      <c r="B12" s="47"/>
      <c r="C12" s="41"/>
      <c r="D12" s="135" t="s">
        <v>22</v>
      </c>
      <c r="E12" s="41"/>
      <c r="F12" s="139" t="s">
        <v>33</v>
      </c>
      <c r="G12" s="41"/>
      <c r="H12" s="41"/>
      <c r="I12" s="135" t="s">
        <v>24</v>
      </c>
      <c r="J12" s="140" t="str">
        <f>'Rekapitulace stavby'!AN8</f>
        <v>17. 12. 2023</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30</v>
      </c>
      <c r="E14" s="41"/>
      <c r="F14" s="41"/>
      <c r="G14" s="41"/>
      <c r="H14" s="41"/>
      <c r="I14" s="135" t="s">
        <v>31</v>
      </c>
      <c r="J14" s="139" t="str">
        <f>IF('Rekapitulace stavby'!AN10="","",'Rekapitulace stavby'!AN10)</f>
        <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tr">
        <f>IF('Rekapitulace stavby'!E11="","",'Rekapitulace stavby'!E11)</f>
        <v xml:space="preserve"> </v>
      </c>
      <c r="F15" s="41"/>
      <c r="G15" s="41"/>
      <c r="H15" s="41"/>
      <c r="I15" s="135" t="s">
        <v>34</v>
      </c>
      <c r="J15" s="139" t="str">
        <f>IF('Rekapitulace stavby'!AN11="","",'Rekapitulace stavby'!AN11)</f>
        <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35</v>
      </c>
      <c r="E17" s="41"/>
      <c r="F17" s="41"/>
      <c r="G17" s="41"/>
      <c r="H17" s="41"/>
      <c r="I17" s="135" t="s">
        <v>31</v>
      </c>
      <c r="J17" s="35"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5" t="str">
        <f>'Rekapitulace stavby'!E14</f>
        <v>Vyplň údaj</v>
      </c>
      <c r="F18" s="139"/>
      <c r="G18" s="139"/>
      <c r="H18" s="139"/>
      <c r="I18" s="135" t="s">
        <v>34</v>
      </c>
      <c r="J18" s="35"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37</v>
      </c>
      <c r="E20" s="41"/>
      <c r="F20" s="41"/>
      <c r="G20" s="41"/>
      <c r="H20" s="41"/>
      <c r="I20" s="135" t="s">
        <v>31</v>
      </c>
      <c r="J20" s="139" t="str">
        <f>IF('Rekapitulace stavby'!AN16="","",'Rekapitulace stavby'!AN16)</f>
        <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tr">
        <f>IF('Rekapitulace stavby'!E17="","",'Rekapitulace stavby'!E17)</f>
        <v xml:space="preserve"> </v>
      </c>
      <c r="F21" s="41"/>
      <c r="G21" s="41"/>
      <c r="H21" s="41"/>
      <c r="I21" s="135" t="s">
        <v>34</v>
      </c>
      <c r="J21" s="139" t="str">
        <f>IF('Rekapitulace stavby'!AN17="","",'Rekapitulace stavby'!AN17)</f>
        <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39</v>
      </c>
      <c r="E23" s="41"/>
      <c r="F23" s="41"/>
      <c r="G23" s="41"/>
      <c r="H23" s="41"/>
      <c r="I23" s="135" t="s">
        <v>31</v>
      </c>
      <c r="J23" s="139" t="str">
        <f>IF('Rekapitulace stavby'!AN19="","",'Rekapitulace stavby'!AN19)</f>
        <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tr">
        <f>IF('Rekapitulace stavby'!E20="","",'Rekapitulace stavby'!E20)</f>
        <v xml:space="preserve"> </v>
      </c>
      <c r="F24" s="41"/>
      <c r="G24" s="41"/>
      <c r="H24" s="41"/>
      <c r="I24" s="135" t="s">
        <v>34</v>
      </c>
      <c r="J24" s="139" t="str">
        <f>IF('Rekapitulace stavby'!AN20="","",'Rekapitulace stavby'!AN20)</f>
        <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40</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32</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42</v>
      </c>
      <c r="E30" s="41"/>
      <c r="F30" s="41"/>
      <c r="G30" s="41"/>
      <c r="H30" s="41"/>
      <c r="I30" s="41"/>
      <c r="J30" s="147">
        <f>ROUND(J88,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44</v>
      </c>
      <c r="G32" s="41"/>
      <c r="H32" s="41"/>
      <c r="I32" s="148" t="s">
        <v>43</v>
      </c>
      <c r="J32" s="148" t="s">
        <v>45</v>
      </c>
      <c r="K32" s="41"/>
      <c r="L32" s="137"/>
      <c r="S32" s="41"/>
      <c r="T32" s="41"/>
      <c r="U32" s="41"/>
      <c r="V32" s="41"/>
      <c r="W32" s="41"/>
      <c r="X32" s="41"/>
      <c r="Y32" s="41"/>
      <c r="Z32" s="41"/>
      <c r="AA32" s="41"/>
      <c r="AB32" s="41"/>
      <c r="AC32" s="41"/>
      <c r="AD32" s="41"/>
      <c r="AE32" s="41"/>
    </row>
    <row r="33" s="2" customFormat="1" ht="14.4" customHeight="1">
      <c r="A33" s="41"/>
      <c r="B33" s="47"/>
      <c r="C33" s="41"/>
      <c r="D33" s="149" t="s">
        <v>46</v>
      </c>
      <c r="E33" s="135" t="s">
        <v>47</v>
      </c>
      <c r="F33" s="150">
        <f>ROUND((SUM(BE88:BE309)),  2)</f>
        <v>0</v>
      </c>
      <c r="G33" s="41"/>
      <c r="H33" s="41"/>
      <c r="I33" s="151">
        <v>0.20999999999999999</v>
      </c>
      <c r="J33" s="150">
        <f>ROUND(((SUM(BE88:BE309))*I33),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48</v>
      </c>
      <c r="F34" s="150">
        <f>ROUND((SUM(BF88:BF309)),  2)</f>
        <v>0</v>
      </c>
      <c r="G34" s="41"/>
      <c r="H34" s="41"/>
      <c r="I34" s="151">
        <v>0.12</v>
      </c>
      <c r="J34" s="150">
        <f>ROUND(((SUM(BF88:BF309))*I34),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49</v>
      </c>
      <c r="F35" s="150">
        <f>ROUND((SUM(BG88:BG309)),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50</v>
      </c>
      <c r="F36" s="150">
        <f>ROUND((SUM(BH88:BH309)),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51</v>
      </c>
      <c r="F37" s="150">
        <f>ROUND((SUM(BI88:BI309)),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52</v>
      </c>
      <c r="E39" s="154"/>
      <c r="F39" s="154"/>
      <c r="G39" s="155" t="s">
        <v>53</v>
      </c>
      <c r="H39" s="156" t="s">
        <v>54</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5" t="s">
        <v>119</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4"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Energetické úspory budovy č.5</v>
      </c>
      <c r="F48" s="34"/>
      <c r="G48" s="34"/>
      <c r="H48" s="34"/>
      <c r="I48" s="43"/>
      <c r="J48" s="43"/>
      <c r="K48" s="43"/>
      <c r="L48" s="137"/>
      <c r="S48" s="41"/>
      <c r="T48" s="41"/>
      <c r="U48" s="41"/>
      <c r="V48" s="41"/>
      <c r="W48" s="41"/>
      <c r="X48" s="41"/>
      <c r="Y48" s="41"/>
      <c r="Z48" s="41"/>
      <c r="AA48" s="41"/>
      <c r="AB48" s="41"/>
      <c r="AC48" s="41"/>
      <c r="AD48" s="41"/>
      <c r="AE48" s="41"/>
    </row>
    <row r="49" s="2" customFormat="1" ht="12" customHeight="1">
      <c r="A49" s="41"/>
      <c r="B49" s="42"/>
      <c r="C49" s="34" t="s">
        <v>117</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08 - Vytápění</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4" t="s">
        <v>22</v>
      </c>
      <c r="D52" s="43"/>
      <c r="E52" s="43"/>
      <c r="F52" s="29" t="str">
        <f>F12</f>
        <v xml:space="preserve"> </v>
      </c>
      <c r="G52" s="43"/>
      <c r="H52" s="43"/>
      <c r="I52" s="34" t="s">
        <v>24</v>
      </c>
      <c r="J52" s="75" t="str">
        <f>IF(J12="","",J12)</f>
        <v>17. 12. 2023</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15.15" customHeight="1">
      <c r="A54" s="41"/>
      <c r="B54" s="42"/>
      <c r="C54" s="34" t="s">
        <v>30</v>
      </c>
      <c r="D54" s="43"/>
      <c r="E54" s="43"/>
      <c r="F54" s="29" t="str">
        <f>E15</f>
        <v xml:space="preserve"> </v>
      </c>
      <c r="G54" s="43"/>
      <c r="H54" s="43"/>
      <c r="I54" s="34" t="s">
        <v>37</v>
      </c>
      <c r="J54" s="39" t="str">
        <f>E21</f>
        <v xml:space="preserve"> </v>
      </c>
      <c r="K54" s="43"/>
      <c r="L54" s="137"/>
      <c r="S54" s="41"/>
      <c r="T54" s="41"/>
      <c r="U54" s="41"/>
      <c r="V54" s="41"/>
      <c r="W54" s="41"/>
      <c r="X54" s="41"/>
      <c r="Y54" s="41"/>
      <c r="Z54" s="41"/>
      <c r="AA54" s="41"/>
      <c r="AB54" s="41"/>
      <c r="AC54" s="41"/>
      <c r="AD54" s="41"/>
      <c r="AE54" s="41"/>
    </row>
    <row r="55" s="2" customFormat="1" ht="15.15" customHeight="1">
      <c r="A55" s="41"/>
      <c r="B55" s="42"/>
      <c r="C55" s="34" t="s">
        <v>35</v>
      </c>
      <c r="D55" s="43"/>
      <c r="E55" s="43"/>
      <c r="F55" s="29" t="str">
        <f>IF(E18="","",E18)</f>
        <v>Vyplň údaj</v>
      </c>
      <c r="G55" s="43"/>
      <c r="H55" s="43"/>
      <c r="I55" s="34" t="s">
        <v>39</v>
      </c>
      <c r="J55" s="39" t="str">
        <f>E24</f>
        <v xml:space="preserve"> </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120</v>
      </c>
      <c r="D57" s="165"/>
      <c r="E57" s="165"/>
      <c r="F57" s="165"/>
      <c r="G57" s="165"/>
      <c r="H57" s="165"/>
      <c r="I57" s="165"/>
      <c r="J57" s="166" t="s">
        <v>121</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74</v>
      </c>
      <c r="D59" s="43"/>
      <c r="E59" s="43"/>
      <c r="F59" s="43"/>
      <c r="G59" s="43"/>
      <c r="H59" s="43"/>
      <c r="I59" s="43"/>
      <c r="J59" s="105">
        <f>J88</f>
        <v>0</v>
      </c>
      <c r="K59" s="43"/>
      <c r="L59" s="137"/>
      <c r="S59" s="41"/>
      <c r="T59" s="41"/>
      <c r="U59" s="41"/>
      <c r="V59" s="41"/>
      <c r="W59" s="41"/>
      <c r="X59" s="41"/>
      <c r="Y59" s="41"/>
      <c r="Z59" s="41"/>
      <c r="AA59" s="41"/>
      <c r="AB59" s="41"/>
      <c r="AC59" s="41"/>
      <c r="AD59" s="41"/>
      <c r="AE59" s="41"/>
      <c r="AU59" s="19" t="s">
        <v>122</v>
      </c>
    </row>
    <row r="60" s="9" customFormat="1" ht="24.96" customHeight="1">
      <c r="A60" s="9"/>
      <c r="B60" s="168"/>
      <c r="C60" s="169"/>
      <c r="D60" s="170" t="s">
        <v>2031</v>
      </c>
      <c r="E60" s="171"/>
      <c r="F60" s="171"/>
      <c r="G60" s="171"/>
      <c r="H60" s="171"/>
      <c r="I60" s="171"/>
      <c r="J60" s="172">
        <f>J89</f>
        <v>0</v>
      </c>
      <c r="K60" s="169"/>
      <c r="L60" s="173"/>
      <c r="S60" s="9"/>
      <c r="T60" s="9"/>
      <c r="U60" s="9"/>
      <c r="V60" s="9"/>
      <c r="W60" s="9"/>
      <c r="X60" s="9"/>
      <c r="Y60" s="9"/>
      <c r="Z60" s="9"/>
      <c r="AA60" s="9"/>
      <c r="AB60" s="9"/>
      <c r="AC60" s="9"/>
      <c r="AD60" s="9"/>
      <c r="AE60" s="9"/>
    </row>
    <row r="61" s="9" customFormat="1" ht="24.96" customHeight="1">
      <c r="A61" s="9"/>
      <c r="B61" s="168"/>
      <c r="C61" s="169"/>
      <c r="D61" s="170" t="s">
        <v>2032</v>
      </c>
      <c r="E61" s="171"/>
      <c r="F61" s="171"/>
      <c r="G61" s="171"/>
      <c r="H61" s="171"/>
      <c r="I61" s="171"/>
      <c r="J61" s="172">
        <f>J101</f>
        <v>0</v>
      </c>
      <c r="K61" s="169"/>
      <c r="L61" s="173"/>
      <c r="S61" s="9"/>
      <c r="T61" s="9"/>
      <c r="U61" s="9"/>
      <c r="V61" s="9"/>
      <c r="W61" s="9"/>
      <c r="X61" s="9"/>
      <c r="Y61" s="9"/>
      <c r="Z61" s="9"/>
      <c r="AA61" s="9"/>
      <c r="AB61" s="9"/>
      <c r="AC61" s="9"/>
      <c r="AD61" s="9"/>
      <c r="AE61" s="9"/>
    </row>
    <row r="62" s="9" customFormat="1" ht="24.96" customHeight="1">
      <c r="A62" s="9"/>
      <c r="B62" s="168"/>
      <c r="C62" s="169"/>
      <c r="D62" s="170" t="s">
        <v>2033</v>
      </c>
      <c r="E62" s="171"/>
      <c r="F62" s="171"/>
      <c r="G62" s="171"/>
      <c r="H62" s="171"/>
      <c r="I62" s="171"/>
      <c r="J62" s="172">
        <f>J118</f>
        <v>0</v>
      </c>
      <c r="K62" s="169"/>
      <c r="L62" s="173"/>
      <c r="S62" s="9"/>
      <c r="T62" s="9"/>
      <c r="U62" s="9"/>
      <c r="V62" s="9"/>
      <c r="W62" s="9"/>
      <c r="X62" s="9"/>
      <c r="Y62" s="9"/>
      <c r="Z62" s="9"/>
      <c r="AA62" s="9"/>
      <c r="AB62" s="9"/>
      <c r="AC62" s="9"/>
      <c r="AD62" s="9"/>
      <c r="AE62" s="9"/>
    </row>
    <row r="63" s="9" customFormat="1" ht="24.96" customHeight="1">
      <c r="A63" s="9"/>
      <c r="B63" s="168"/>
      <c r="C63" s="169"/>
      <c r="D63" s="170" t="s">
        <v>2034</v>
      </c>
      <c r="E63" s="171"/>
      <c r="F63" s="171"/>
      <c r="G63" s="171"/>
      <c r="H63" s="171"/>
      <c r="I63" s="171"/>
      <c r="J63" s="172">
        <f>J167</f>
        <v>0</v>
      </c>
      <c r="K63" s="169"/>
      <c r="L63" s="173"/>
      <c r="S63" s="9"/>
      <c r="T63" s="9"/>
      <c r="U63" s="9"/>
      <c r="V63" s="9"/>
      <c r="W63" s="9"/>
      <c r="X63" s="9"/>
      <c r="Y63" s="9"/>
      <c r="Z63" s="9"/>
      <c r="AA63" s="9"/>
      <c r="AB63" s="9"/>
      <c r="AC63" s="9"/>
      <c r="AD63" s="9"/>
      <c r="AE63" s="9"/>
    </row>
    <row r="64" s="9" customFormat="1" ht="24.96" customHeight="1">
      <c r="A64" s="9"/>
      <c r="B64" s="168"/>
      <c r="C64" s="169"/>
      <c r="D64" s="170" t="s">
        <v>2035</v>
      </c>
      <c r="E64" s="171"/>
      <c r="F64" s="171"/>
      <c r="G64" s="171"/>
      <c r="H64" s="171"/>
      <c r="I64" s="171"/>
      <c r="J64" s="172">
        <f>J202</f>
        <v>0</v>
      </c>
      <c r="K64" s="169"/>
      <c r="L64" s="173"/>
      <c r="S64" s="9"/>
      <c r="T64" s="9"/>
      <c r="U64" s="9"/>
      <c r="V64" s="9"/>
      <c r="W64" s="9"/>
      <c r="X64" s="9"/>
      <c r="Y64" s="9"/>
      <c r="Z64" s="9"/>
      <c r="AA64" s="9"/>
      <c r="AB64" s="9"/>
      <c r="AC64" s="9"/>
      <c r="AD64" s="9"/>
      <c r="AE64" s="9"/>
    </row>
    <row r="65" s="9" customFormat="1" ht="24.96" customHeight="1">
      <c r="A65" s="9"/>
      <c r="B65" s="168"/>
      <c r="C65" s="169"/>
      <c r="D65" s="170" t="s">
        <v>2036</v>
      </c>
      <c r="E65" s="171"/>
      <c r="F65" s="171"/>
      <c r="G65" s="171"/>
      <c r="H65" s="171"/>
      <c r="I65" s="171"/>
      <c r="J65" s="172">
        <f>J248</f>
        <v>0</v>
      </c>
      <c r="K65" s="169"/>
      <c r="L65" s="173"/>
      <c r="S65" s="9"/>
      <c r="T65" s="9"/>
      <c r="U65" s="9"/>
      <c r="V65" s="9"/>
      <c r="W65" s="9"/>
      <c r="X65" s="9"/>
      <c r="Y65" s="9"/>
      <c r="Z65" s="9"/>
      <c r="AA65" s="9"/>
      <c r="AB65" s="9"/>
      <c r="AC65" s="9"/>
      <c r="AD65" s="9"/>
      <c r="AE65" s="9"/>
    </row>
    <row r="66" s="9" customFormat="1" ht="24.96" customHeight="1">
      <c r="A66" s="9"/>
      <c r="B66" s="168"/>
      <c r="C66" s="169"/>
      <c r="D66" s="170" t="s">
        <v>2037</v>
      </c>
      <c r="E66" s="171"/>
      <c r="F66" s="171"/>
      <c r="G66" s="171"/>
      <c r="H66" s="171"/>
      <c r="I66" s="171"/>
      <c r="J66" s="172">
        <f>J255</f>
        <v>0</v>
      </c>
      <c r="K66" s="169"/>
      <c r="L66" s="173"/>
      <c r="S66" s="9"/>
      <c r="T66" s="9"/>
      <c r="U66" s="9"/>
      <c r="V66" s="9"/>
      <c r="W66" s="9"/>
      <c r="X66" s="9"/>
      <c r="Y66" s="9"/>
      <c r="Z66" s="9"/>
      <c r="AA66" s="9"/>
      <c r="AB66" s="9"/>
      <c r="AC66" s="9"/>
      <c r="AD66" s="9"/>
      <c r="AE66" s="9"/>
    </row>
    <row r="67" s="9" customFormat="1" ht="24.96" customHeight="1">
      <c r="A67" s="9"/>
      <c r="B67" s="168"/>
      <c r="C67" s="169"/>
      <c r="D67" s="170" t="s">
        <v>2038</v>
      </c>
      <c r="E67" s="171"/>
      <c r="F67" s="171"/>
      <c r="G67" s="171"/>
      <c r="H67" s="171"/>
      <c r="I67" s="171"/>
      <c r="J67" s="172">
        <f>J260</f>
        <v>0</v>
      </c>
      <c r="K67" s="169"/>
      <c r="L67" s="173"/>
      <c r="S67" s="9"/>
      <c r="T67" s="9"/>
      <c r="U67" s="9"/>
      <c r="V67" s="9"/>
      <c r="W67" s="9"/>
      <c r="X67" s="9"/>
      <c r="Y67" s="9"/>
      <c r="Z67" s="9"/>
      <c r="AA67" s="9"/>
      <c r="AB67" s="9"/>
      <c r="AC67" s="9"/>
      <c r="AD67" s="9"/>
      <c r="AE67" s="9"/>
    </row>
    <row r="68" s="9" customFormat="1" ht="24.96" customHeight="1">
      <c r="A68" s="9"/>
      <c r="B68" s="168"/>
      <c r="C68" s="169"/>
      <c r="D68" s="170" t="s">
        <v>2039</v>
      </c>
      <c r="E68" s="171"/>
      <c r="F68" s="171"/>
      <c r="G68" s="171"/>
      <c r="H68" s="171"/>
      <c r="I68" s="171"/>
      <c r="J68" s="172">
        <f>J271</f>
        <v>0</v>
      </c>
      <c r="K68" s="169"/>
      <c r="L68" s="173"/>
      <c r="S68" s="9"/>
      <c r="T68" s="9"/>
      <c r="U68" s="9"/>
      <c r="V68" s="9"/>
      <c r="W68" s="9"/>
      <c r="X68" s="9"/>
      <c r="Y68" s="9"/>
      <c r="Z68" s="9"/>
      <c r="AA68" s="9"/>
      <c r="AB68" s="9"/>
      <c r="AC68" s="9"/>
      <c r="AD68" s="9"/>
      <c r="AE68" s="9"/>
    </row>
    <row r="69" s="2" customFormat="1" ht="21.84" customHeight="1">
      <c r="A69" s="41"/>
      <c r="B69" s="42"/>
      <c r="C69" s="43"/>
      <c r="D69" s="43"/>
      <c r="E69" s="43"/>
      <c r="F69" s="43"/>
      <c r="G69" s="43"/>
      <c r="H69" s="43"/>
      <c r="I69" s="43"/>
      <c r="J69" s="43"/>
      <c r="K69" s="43"/>
      <c r="L69" s="137"/>
      <c r="S69" s="41"/>
      <c r="T69" s="41"/>
      <c r="U69" s="41"/>
      <c r="V69" s="41"/>
      <c r="W69" s="41"/>
      <c r="X69" s="41"/>
      <c r="Y69" s="41"/>
      <c r="Z69" s="41"/>
      <c r="AA69" s="41"/>
      <c r="AB69" s="41"/>
      <c r="AC69" s="41"/>
      <c r="AD69" s="41"/>
      <c r="AE69" s="41"/>
    </row>
    <row r="70" s="2" customFormat="1" ht="6.96" customHeight="1">
      <c r="A70" s="41"/>
      <c r="B70" s="62"/>
      <c r="C70" s="63"/>
      <c r="D70" s="63"/>
      <c r="E70" s="63"/>
      <c r="F70" s="63"/>
      <c r="G70" s="63"/>
      <c r="H70" s="63"/>
      <c r="I70" s="63"/>
      <c r="J70" s="63"/>
      <c r="K70" s="63"/>
      <c r="L70" s="137"/>
      <c r="S70" s="41"/>
      <c r="T70" s="41"/>
      <c r="U70" s="41"/>
      <c r="V70" s="41"/>
      <c r="W70" s="41"/>
      <c r="X70" s="41"/>
      <c r="Y70" s="41"/>
      <c r="Z70" s="41"/>
      <c r="AA70" s="41"/>
      <c r="AB70" s="41"/>
      <c r="AC70" s="41"/>
      <c r="AD70" s="41"/>
      <c r="AE70" s="41"/>
    </row>
    <row r="74" s="2" customFormat="1" ht="6.96" customHeight="1">
      <c r="A74" s="41"/>
      <c r="B74" s="64"/>
      <c r="C74" s="65"/>
      <c r="D74" s="65"/>
      <c r="E74" s="65"/>
      <c r="F74" s="65"/>
      <c r="G74" s="65"/>
      <c r="H74" s="65"/>
      <c r="I74" s="65"/>
      <c r="J74" s="65"/>
      <c r="K74" s="65"/>
      <c r="L74" s="137"/>
      <c r="S74" s="41"/>
      <c r="T74" s="41"/>
      <c r="U74" s="41"/>
      <c r="V74" s="41"/>
      <c r="W74" s="41"/>
      <c r="X74" s="41"/>
      <c r="Y74" s="41"/>
      <c r="Z74" s="41"/>
      <c r="AA74" s="41"/>
      <c r="AB74" s="41"/>
      <c r="AC74" s="41"/>
      <c r="AD74" s="41"/>
      <c r="AE74" s="41"/>
    </row>
    <row r="75" s="2" customFormat="1" ht="24.96" customHeight="1">
      <c r="A75" s="41"/>
      <c r="B75" s="42"/>
      <c r="C75" s="25" t="s">
        <v>149</v>
      </c>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2" customHeight="1">
      <c r="A77" s="41"/>
      <c r="B77" s="42"/>
      <c r="C77" s="34" t="s">
        <v>16</v>
      </c>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6.5" customHeight="1">
      <c r="A78" s="41"/>
      <c r="B78" s="42"/>
      <c r="C78" s="43"/>
      <c r="D78" s="43"/>
      <c r="E78" s="163" t="str">
        <f>E7</f>
        <v>Energetické úspory budovy č.5</v>
      </c>
      <c r="F78" s="34"/>
      <c r="G78" s="34"/>
      <c r="H78" s="34"/>
      <c r="I78" s="43"/>
      <c r="J78" s="43"/>
      <c r="K78" s="43"/>
      <c r="L78" s="137"/>
      <c r="S78" s="41"/>
      <c r="T78" s="41"/>
      <c r="U78" s="41"/>
      <c r="V78" s="41"/>
      <c r="W78" s="41"/>
      <c r="X78" s="41"/>
      <c r="Y78" s="41"/>
      <c r="Z78" s="41"/>
      <c r="AA78" s="41"/>
      <c r="AB78" s="41"/>
      <c r="AC78" s="41"/>
      <c r="AD78" s="41"/>
      <c r="AE78" s="41"/>
    </row>
    <row r="79" s="2" customFormat="1" ht="12" customHeight="1">
      <c r="A79" s="41"/>
      <c r="B79" s="42"/>
      <c r="C79" s="34" t="s">
        <v>117</v>
      </c>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16.5" customHeight="1">
      <c r="A80" s="41"/>
      <c r="B80" s="42"/>
      <c r="C80" s="43"/>
      <c r="D80" s="43"/>
      <c r="E80" s="72" t="str">
        <f>E9</f>
        <v>08 - Vytápění</v>
      </c>
      <c r="F80" s="43"/>
      <c r="G80" s="43"/>
      <c r="H80" s="43"/>
      <c r="I80" s="43"/>
      <c r="J80" s="43"/>
      <c r="K80" s="43"/>
      <c r="L80" s="137"/>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37"/>
      <c r="S81" s="41"/>
      <c r="T81" s="41"/>
      <c r="U81" s="41"/>
      <c r="V81" s="41"/>
      <c r="W81" s="41"/>
      <c r="X81" s="41"/>
      <c r="Y81" s="41"/>
      <c r="Z81" s="41"/>
      <c r="AA81" s="41"/>
      <c r="AB81" s="41"/>
      <c r="AC81" s="41"/>
      <c r="AD81" s="41"/>
      <c r="AE81" s="41"/>
    </row>
    <row r="82" s="2" customFormat="1" ht="12" customHeight="1">
      <c r="A82" s="41"/>
      <c r="B82" s="42"/>
      <c r="C82" s="34" t="s">
        <v>22</v>
      </c>
      <c r="D82" s="43"/>
      <c r="E82" s="43"/>
      <c r="F82" s="29" t="str">
        <f>F12</f>
        <v xml:space="preserve"> </v>
      </c>
      <c r="G82" s="43"/>
      <c r="H82" s="43"/>
      <c r="I82" s="34" t="s">
        <v>24</v>
      </c>
      <c r="J82" s="75" t="str">
        <f>IF(J12="","",J12)</f>
        <v>17. 12. 2023</v>
      </c>
      <c r="K82" s="43"/>
      <c r="L82" s="137"/>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37"/>
      <c r="S83" s="41"/>
      <c r="T83" s="41"/>
      <c r="U83" s="41"/>
      <c r="V83" s="41"/>
      <c r="W83" s="41"/>
      <c r="X83" s="41"/>
      <c r="Y83" s="41"/>
      <c r="Z83" s="41"/>
      <c r="AA83" s="41"/>
      <c r="AB83" s="41"/>
      <c r="AC83" s="41"/>
      <c r="AD83" s="41"/>
      <c r="AE83" s="41"/>
    </row>
    <row r="84" s="2" customFormat="1" ht="15.15" customHeight="1">
      <c r="A84" s="41"/>
      <c r="B84" s="42"/>
      <c r="C84" s="34" t="s">
        <v>30</v>
      </c>
      <c r="D84" s="43"/>
      <c r="E84" s="43"/>
      <c r="F84" s="29" t="str">
        <f>E15</f>
        <v xml:space="preserve"> </v>
      </c>
      <c r="G84" s="43"/>
      <c r="H84" s="43"/>
      <c r="I84" s="34" t="s">
        <v>37</v>
      </c>
      <c r="J84" s="39" t="str">
        <f>E21</f>
        <v xml:space="preserve"> </v>
      </c>
      <c r="K84" s="43"/>
      <c r="L84" s="137"/>
      <c r="S84" s="41"/>
      <c r="T84" s="41"/>
      <c r="U84" s="41"/>
      <c r="V84" s="41"/>
      <c r="W84" s="41"/>
      <c r="X84" s="41"/>
      <c r="Y84" s="41"/>
      <c r="Z84" s="41"/>
      <c r="AA84" s="41"/>
      <c r="AB84" s="41"/>
      <c r="AC84" s="41"/>
      <c r="AD84" s="41"/>
      <c r="AE84" s="41"/>
    </row>
    <row r="85" s="2" customFormat="1" ht="15.15" customHeight="1">
      <c r="A85" s="41"/>
      <c r="B85" s="42"/>
      <c r="C85" s="34" t="s">
        <v>35</v>
      </c>
      <c r="D85" s="43"/>
      <c r="E85" s="43"/>
      <c r="F85" s="29" t="str">
        <f>IF(E18="","",E18)</f>
        <v>Vyplň údaj</v>
      </c>
      <c r="G85" s="43"/>
      <c r="H85" s="43"/>
      <c r="I85" s="34" t="s">
        <v>39</v>
      </c>
      <c r="J85" s="39" t="str">
        <f>E24</f>
        <v xml:space="preserve"> </v>
      </c>
      <c r="K85" s="43"/>
      <c r="L85" s="137"/>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37"/>
      <c r="S86" s="41"/>
      <c r="T86" s="41"/>
      <c r="U86" s="41"/>
      <c r="V86" s="41"/>
      <c r="W86" s="41"/>
      <c r="X86" s="41"/>
      <c r="Y86" s="41"/>
      <c r="Z86" s="41"/>
      <c r="AA86" s="41"/>
      <c r="AB86" s="41"/>
      <c r="AC86" s="41"/>
      <c r="AD86" s="41"/>
      <c r="AE86" s="41"/>
    </row>
    <row r="87" s="11" customFormat="1" ht="29.28" customHeight="1">
      <c r="A87" s="180"/>
      <c r="B87" s="181"/>
      <c r="C87" s="182" t="s">
        <v>150</v>
      </c>
      <c r="D87" s="183" t="s">
        <v>61</v>
      </c>
      <c r="E87" s="183" t="s">
        <v>57</v>
      </c>
      <c r="F87" s="183" t="s">
        <v>58</v>
      </c>
      <c r="G87" s="183" t="s">
        <v>151</v>
      </c>
      <c r="H87" s="183" t="s">
        <v>152</v>
      </c>
      <c r="I87" s="183" t="s">
        <v>153</v>
      </c>
      <c r="J87" s="183" t="s">
        <v>121</v>
      </c>
      <c r="K87" s="184" t="s">
        <v>154</v>
      </c>
      <c r="L87" s="185"/>
      <c r="M87" s="95" t="s">
        <v>32</v>
      </c>
      <c r="N87" s="96" t="s">
        <v>46</v>
      </c>
      <c r="O87" s="96" t="s">
        <v>155</v>
      </c>
      <c r="P87" s="96" t="s">
        <v>156</v>
      </c>
      <c r="Q87" s="96" t="s">
        <v>157</v>
      </c>
      <c r="R87" s="96" t="s">
        <v>158</v>
      </c>
      <c r="S87" s="96" t="s">
        <v>159</v>
      </c>
      <c r="T87" s="97" t="s">
        <v>160</v>
      </c>
      <c r="U87" s="180"/>
      <c r="V87" s="180"/>
      <c r="W87" s="180"/>
      <c r="X87" s="180"/>
      <c r="Y87" s="180"/>
      <c r="Z87" s="180"/>
      <c r="AA87" s="180"/>
      <c r="AB87" s="180"/>
      <c r="AC87" s="180"/>
      <c r="AD87" s="180"/>
      <c r="AE87" s="180"/>
    </row>
    <row r="88" s="2" customFormat="1" ht="22.8" customHeight="1">
      <c r="A88" s="41"/>
      <c r="B88" s="42"/>
      <c r="C88" s="102" t="s">
        <v>161</v>
      </c>
      <c r="D88" s="43"/>
      <c r="E88" s="43"/>
      <c r="F88" s="43"/>
      <c r="G88" s="43"/>
      <c r="H88" s="43"/>
      <c r="I88" s="43"/>
      <c r="J88" s="186">
        <f>BK88</f>
        <v>0</v>
      </c>
      <c r="K88" s="43"/>
      <c r="L88" s="47"/>
      <c r="M88" s="98"/>
      <c r="N88" s="187"/>
      <c r="O88" s="99"/>
      <c r="P88" s="188">
        <f>P89+P101+P118+P167+P202+P248+P255+P260+P271</f>
        <v>0</v>
      </c>
      <c r="Q88" s="99"/>
      <c r="R88" s="188">
        <f>R89+R101+R118+R167+R202+R248+R255+R260+R271</f>
        <v>0</v>
      </c>
      <c r="S88" s="99"/>
      <c r="T88" s="189">
        <f>T89+T101+T118+T167+T202+T248+T255+T260+T271</f>
        <v>0</v>
      </c>
      <c r="U88" s="41"/>
      <c r="V88" s="41"/>
      <c r="W88" s="41"/>
      <c r="X88" s="41"/>
      <c r="Y88" s="41"/>
      <c r="Z88" s="41"/>
      <c r="AA88" s="41"/>
      <c r="AB88" s="41"/>
      <c r="AC88" s="41"/>
      <c r="AD88" s="41"/>
      <c r="AE88" s="41"/>
      <c r="AT88" s="19" t="s">
        <v>75</v>
      </c>
      <c r="AU88" s="19" t="s">
        <v>122</v>
      </c>
      <c r="BK88" s="190">
        <f>BK89+BK101+BK118+BK167+BK202+BK248+BK255+BK260+BK271</f>
        <v>0</v>
      </c>
    </row>
    <row r="89" s="12" customFormat="1" ht="25.92" customHeight="1">
      <c r="A89" s="12"/>
      <c r="B89" s="191"/>
      <c r="C89" s="192"/>
      <c r="D89" s="193" t="s">
        <v>75</v>
      </c>
      <c r="E89" s="194" t="s">
        <v>1952</v>
      </c>
      <c r="F89" s="194" t="s">
        <v>2040</v>
      </c>
      <c r="G89" s="192"/>
      <c r="H89" s="192"/>
      <c r="I89" s="195"/>
      <c r="J89" s="196">
        <f>BK89</f>
        <v>0</v>
      </c>
      <c r="K89" s="192"/>
      <c r="L89" s="197"/>
      <c r="M89" s="198"/>
      <c r="N89" s="199"/>
      <c r="O89" s="199"/>
      <c r="P89" s="200">
        <f>SUM(P90:P100)</f>
        <v>0</v>
      </c>
      <c r="Q89" s="199"/>
      <c r="R89" s="200">
        <f>SUM(R90:R100)</f>
        <v>0</v>
      </c>
      <c r="S89" s="199"/>
      <c r="T89" s="201">
        <f>SUM(T90:T100)</f>
        <v>0</v>
      </c>
      <c r="U89" s="12"/>
      <c r="V89" s="12"/>
      <c r="W89" s="12"/>
      <c r="X89" s="12"/>
      <c r="Y89" s="12"/>
      <c r="Z89" s="12"/>
      <c r="AA89" s="12"/>
      <c r="AB89" s="12"/>
      <c r="AC89" s="12"/>
      <c r="AD89" s="12"/>
      <c r="AE89" s="12"/>
      <c r="AR89" s="202" t="s">
        <v>84</v>
      </c>
      <c r="AT89" s="203" t="s">
        <v>75</v>
      </c>
      <c r="AU89" s="203" t="s">
        <v>76</v>
      </c>
      <c r="AY89" s="202" t="s">
        <v>164</v>
      </c>
      <c r="BK89" s="204">
        <f>SUM(BK90:BK100)</f>
        <v>0</v>
      </c>
    </row>
    <row r="90" s="2" customFormat="1" ht="36" customHeight="1">
      <c r="A90" s="41"/>
      <c r="B90" s="42"/>
      <c r="C90" s="207" t="s">
        <v>76</v>
      </c>
      <c r="D90" s="207" t="s">
        <v>166</v>
      </c>
      <c r="E90" s="208" t="s">
        <v>2041</v>
      </c>
      <c r="F90" s="209" t="s">
        <v>2042</v>
      </c>
      <c r="G90" s="210" t="s">
        <v>1597</v>
      </c>
      <c r="H90" s="211">
        <v>4</v>
      </c>
      <c r="I90" s="212"/>
      <c r="J90" s="213">
        <f>ROUND(I90*H90,2)</f>
        <v>0</v>
      </c>
      <c r="K90" s="209" t="s">
        <v>32</v>
      </c>
      <c r="L90" s="47"/>
      <c r="M90" s="214" t="s">
        <v>32</v>
      </c>
      <c r="N90" s="215" t="s">
        <v>47</v>
      </c>
      <c r="O90" s="87"/>
      <c r="P90" s="216">
        <f>O90*H90</f>
        <v>0</v>
      </c>
      <c r="Q90" s="216">
        <v>0</v>
      </c>
      <c r="R90" s="216">
        <f>Q90*H90</f>
        <v>0</v>
      </c>
      <c r="S90" s="216">
        <v>0</v>
      </c>
      <c r="T90" s="217">
        <f>S90*H90</f>
        <v>0</v>
      </c>
      <c r="U90" s="41"/>
      <c r="V90" s="41"/>
      <c r="W90" s="41"/>
      <c r="X90" s="41"/>
      <c r="Y90" s="41"/>
      <c r="Z90" s="41"/>
      <c r="AA90" s="41"/>
      <c r="AB90" s="41"/>
      <c r="AC90" s="41"/>
      <c r="AD90" s="41"/>
      <c r="AE90" s="41"/>
      <c r="AR90" s="218" t="s">
        <v>171</v>
      </c>
      <c r="AT90" s="218" t="s">
        <v>166</v>
      </c>
      <c r="AU90" s="218" t="s">
        <v>84</v>
      </c>
      <c r="AY90" s="19" t="s">
        <v>164</v>
      </c>
      <c r="BE90" s="219">
        <f>IF(N90="základní",J90,0)</f>
        <v>0</v>
      </c>
      <c r="BF90" s="219">
        <f>IF(N90="snížená",J90,0)</f>
        <v>0</v>
      </c>
      <c r="BG90" s="219">
        <f>IF(N90="zákl. přenesená",J90,0)</f>
        <v>0</v>
      </c>
      <c r="BH90" s="219">
        <f>IF(N90="sníž. přenesená",J90,0)</f>
        <v>0</v>
      </c>
      <c r="BI90" s="219">
        <f>IF(N90="nulová",J90,0)</f>
        <v>0</v>
      </c>
      <c r="BJ90" s="19" t="s">
        <v>84</v>
      </c>
      <c r="BK90" s="219">
        <f>ROUND(I90*H90,2)</f>
        <v>0</v>
      </c>
      <c r="BL90" s="19" t="s">
        <v>171</v>
      </c>
      <c r="BM90" s="218" t="s">
        <v>86</v>
      </c>
    </row>
    <row r="91" s="2" customFormat="1" ht="55.2" customHeight="1">
      <c r="A91" s="41"/>
      <c r="B91" s="42"/>
      <c r="C91" s="207" t="s">
        <v>76</v>
      </c>
      <c r="D91" s="207" t="s">
        <v>166</v>
      </c>
      <c r="E91" s="208" t="s">
        <v>2043</v>
      </c>
      <c r="F91" s="209" t="s">
        <v>2044</v>
      </c>
      <c r="G91" s="210" t="s">
        <v>1597</v>
      </c>
      <c r="H91" s="211">
        <v>4</v>
      </c>
      <c r="I91" s="212"/>
      <c r="J91" s="213">
        <f>ROUND(I91*H91,2)</f>
        <v>0</v>
      </c>
      <c r="K91" s="209" t="s">
        <v>32</v>
      </c>
      <c r="L91" s="47"/>
      <c r="M91" s="214" t="s">
        <v>32</v>
      </c>
      <c r="N91" s="215" t="s">
        <v>47</v>
      </c>
      <c r="O91" s="87"/>
      <c r="P91" s="216">
        <f>O91*H91</f>
        <v>0</v>
      </c>
      <c r="Q91" s="216">
        <v>0</v>
      </c>
      <c r="R91" s="216">
        <f>Q91*H91</f>
        <v>0</v>
      </c>
      <c r="S91" s="216">
        <v>0</v>
      </c>
      <c r="T91" s="217">
        <f>S91*H91</f>
        <v>0</v>
      </c>
      <c r="U91" s="41"/>
      <c r="V91" s="41"/>
      <c r="W91" s="41"/>
      <c r="X91" s="41"/>
      <c r="Y91" s="41"/>
      <c r="Z91" s="41"/>
      <c r="AA91" s="41"/>
      <c r="AB91" s="41"/>
      <c r="AC91" s="41"/>
      <c r="AD91" s="41"/>
      <c r="AE91" s="41"/>
      <c r="AR91" s="218" t="s">
        <v>171</v>
      </c>
      <c r="AT91" s="218" t="s">
        <v>166</v>
      </c>
      <c r="AU91" s="218" t="s">
        <v>84</v>
      </c>
      <c r="AY91" s="19" t="s">
        <v>164</v>
      </c>
      <c r="BE91" s="219">
        <f>IF(N91="základní",J91,0)</f>
        <v>0</v>
      </c>
      <c r="BF91" s="219">
        <f>IF(N91="snížená",J91,0)</f>
        <v>0</v>
      </c>
      <c r="BG91" s="219">
        <f>IF(N91="zákl. přenesená",J91,0)</f>
        <v>0</v>
      </c>
      <c r="BH91" s="219">
        <f>IF(N91="sníž. přenesená",J91,0)</f>
        <v>0</v>
      </c>
      <c r="BI91" s="219">
        <f>IF(N91="nulová",J91,0)</f>
        <v>0</v>
      </c>
      <c r="BJ91" s="19" t="s">
        <v>84</v>
      </c>
      <c r="BK91" s="219">
        <f>ROUND(I91*H91,2)</f>
        <v>0</v>
      </c>
      <c r="BL91" s="19" t="s">
        <v>171</v>
      </c>
      <c r="BM91" s="218" t="s">
        <v>171</v>
      </c>
    </row>
    <row r="92" s="2" customFormat="1" ht="26.4" customHeight="1">
      <c r="A92" s="41"/>
      <c r="B92" s="42"/>
      <c r="C92" s="207" t="s">
        <v>76</v>
      </c>
      <c r="D92" s="207" t="s">
        <v>166</v>
      </c>
      <c r="E92" s="208" t="s">
        <v>2045</v>
      </c>
      <c r="F92" s="209" t="s">
        <v>2046</v>
      </c>
      <c r="G92" s="210" t="s">
        <v>1597</v>
      </c>
      <c r="H92" s="211">
        <v>1</v>
      </c>
      <c r="I92" s="212"/>
      <c r="J92" s="213">
        <f>ROUND(I92*H92,2)</f>
        <v>0</v>
      </c>
      <c r="K92" s="209" t="s">
        <v>32</v>
      </c>
      <c r="L92" s="47"/>
      <c r="M92" s="214" t="s">
        <v>32</v>
      </c>
      <c r="N92" s="215" t="s">
        <v>47</v>
      </c>
      <c r="O92" s="87"/>
      <c r="P92" s="216">
        <f>O92*H92</f>
        <v>0</v>
      </c>
      <c r="Q92" s="216">
        <v>0</v>
      </c>
      <c r="R92" s="216">
        <f>Q92*H92</f>
        <v>0</v>
      </c>
      <c r="S92" s="216">
        <v>0</v>
      </c>
      <c r="T92" s="217">
        <f>S92*H92</f>
        <v>0</v>
      </c>
      <c r="U92" s="41"/>
      <c r="V92" s="41"/>
      <c r="W92" s="41"/>
      <c r="X92" s="41"/>
      <c r="Y92" s="41"/>
      <c r="Z92" s="41"/>
      <c r="AA92" s="41"/>
      <c r="AB92" s="41"/>
      <c r="AC92" s="41"/>
      <c r="AD92" s="41"/>
      <c r="AE92" s="41"/>
      <c r="AR92" s="218" t="s">
        <v>171</v>
      </c>
      <c r="AT92" s="218" t="s">
        <v>166</v>
      </c>
      <c r="AU92" s="218" t="s">
        <v>84</v>
      </c>
      <c r="AY92" s="19" t="s">
        <v>164</v>
      </c>
      <c r="BE92" s="219">
        <f>IF(N92="základní",J92,0)</f>
        <v>0</v>
      </c>
      <c r="BF92" s="219">
        <f>IF(N92="snížená",J92,0)</f>
        <v>0</v>
      </c>
      <c r="BG92" s="219">
        <f>IF(N92="zákl. přenesená",J92,0)</f>
        <v>0</v>
      </c>
      <c r="BH92" s="219">
        <f>IF(N92="sníž. přenesená",J92,0)</f>
        <v>0</v>
      </c>
      <c r="BI92" s="219">
        <f>IF(N92="nulová",J92,0)</f>
        <v>0</v>
      </c>
      <c r="BJ92" s="19" t="s">
        <v>84</v>
      </c>
      <c r="BK92" s="219">
        <f>ROUND(I92*H92,2)</f>
        <v>0</v>
      </c>
      <c r="BL92" s="19" t="s">
        <v>171</v>
      </c>
      <c r="BM92" s="218" t="s">
        <v>202</v>
      </c>
    </row>
    <row r="93" s="2" customFormat="1" ht="40.8" customHeight="1">
      <c r="A93" s="41"/>
      <c r="B93" s="42"/>
      <c r="C93" s="207" t="s">
        <v>76</v>
      </c>
      <c r="D93" s="207" t="s">
        <v>166</v>
      </c>
      <c r="E93" s="208" t="s">
        <v>2047</v>
      </c>
      <c r="F93" s="209" t="s">
        <v>2048</v>
      </c>
      <c r="G93" s="210" t="s">
        <v>1597</v>
      </c>
      <c r="H93" s="211">
        <v>1</v>
      </c>
      <c r="I93" s="212"/>
      <c r="J93" s="213">
        <f>ROUND(I93*H93,2)</f>
        <v>0</v>
      </c>
      <c r="K93" s="209" t="s">
        <v>32</v>
      </c>
      <c r="L93" s="47"/>
      <c r="M93" s="214" t="s">
        <v>32</v>
      </c>
      <c r="N93" s="215" t="s">
        <v>47</v>
      </c>
      <c r="O93" s="87"/>
      <c r="P93" s="216">
        <f>O93*H93</f>
        <v>0</v>
      </c>
      <c r="Q93" s="216">
        <v>0</v>
      </c>
      <c r="R93" s="216">
        <f>Q93*H93</f>
        <v>0</v>
      </c>
      <c r="S93" s="216">
        <v>0</v>
      </c>
      <c r="T93" s="217">
        <f>S93*H93</f>
        <v>0</v>
      </c>
      <c r="U93" s="41"/>
      <c r="V93" s="41"/>
      <c r="W93" s="41"/>
      <c r="X93" s="41"/>
      <c r="Y93" s="41"/>
      <c r="Z93" s="41"/>
      <c r="AA93" s="41"/>
      <c r="AB93" s="41"/>
      <c r="AC93" s="41"/>
      <c r="AD93" s="41"/>
      <c r="AE93" s="41"/>
      <c r="AR93" s="218" t="s">
        <v>171</v>
      </c>
      <c r="AT93" s="218" t="s">
        <v>166</v>
      </c>
      <c r="AU93" s="218" t="s">
        <v>84</v>
      </c>
      <c r="AY93" s="19" t="s">
        <v>164</v>
      </c>
      <c r="BE93" s="219">
        <f>IF(N93="základní",J93,0)</f>
        <v>0</v>
      </c>
      <c r="BF93" s="219">
        <f>IF(N93="snížená",J93,0)</f>
        <v>0</v>
      </c>
      <c r="BG93" s="219">
        <f>IF(N93="zákl. přenesená",J93,0)</f>
        <v>0</v>
      </c>
      <c r="BH93" s="219">
        <f>IF(N93="sníž. přenesená",J93,0)</f>
        <v>0</v>
      </c>
      <c r="BI93" s="219">
        <f>IF(N93="nulová",J93,0)</f>
        <v>0</v>
      </c>
      <c r="BJ93" s="19" t="s">
        <v>84</v>
      </c>
      <c r="BK93" s="219">
        <f>ROUND(I93*H93,2)</f>
        <v>0</v>
      </c>
      <c r="BL93" s="19" t="s">
        <v>171</v>
      </c>
      <c r="BM93" s="218" t="s">
        <v>218</v>
      </c>
    </row>
    <row r="94" s="2" customFormat="1" ht="40.8" customHeight="1">
      <c r="A94" s="41"/>
      <c r="B94" s="42"/>
      <c r="C94" s="207" t="s">
        <v>76</v>
      </c>
      <c r="D94" s="207" t="s">
        <v>166</v>
      </c>
      <c r="E94" s="208" t="s">
        <v>2049</v>
      </c>
      <c r="F94" s="209" t="s">
        <v>2050</v>
      </c>
      <c r="G94" s="210" t="s">
        <v>1597</v>
      </c>
      <c r="H94" s="211">
        <v>1</v>
      </c>
      <c r="I94" s="212"/>
      <c r="J94" s="213">
        <f>ROUND(I94*H94,2)</f>
        <v>0</v>
      </c>
      <c r="K94" s="209" t="s">
        <v>32</v>
      </c>
      <c r="L94" s="47"/>
      <c r="M94" s="214" t="s">
        <v>32</v>
      </c>
      <c r="N94" s="215" t="s">
        <v>47</v>
      </c>
      <c r="O94" s="87"/>
      <c r="P94" s="216">
        <f>O94*H94</f>
        <v>0</v>
      </c>
      <c r="Q94" s="216">
        <v>0</v>
      </c>
      <c r="R94" s="216">
        <f>Q94*H94</f>
        <v>0</v>
      </c>
      <c r="S94" s="216">
        <v>0</v>
      </c>
      <c r="T94" s="217">
        <f>S94*H94</f>
        <v>0</v>
      </c>
      <c r="U94" s="41"/>
      <c r="V94" s="41"/>
      <c r="W94" s="41"/>
      <c r="X94" s="41"/>
      <c r="Y94" s="41"/>
      <c r="Z94" s="41"/>
      <c r="AA94" s="41"/>
      <c r="AB94" s="41"/>
      <c r="AC94" s="41"/>
      <c r="AD94" s="41"/>
      <c r="AE94" s="41"/>
      <c r="AR94" s="218" t="s">
        <v>171</v>
      </c>
      <c r="AT94" s="218" t="s">
        <v>166</v>
      </c>
      <c r="AU94" s="218" t="s">
        <v>84</v>
      </c>
      <c r="AY94" s="19" t="s">
        <v>164</v>
      </c>
      <c r="BE94" s="219">
        <f>IF(N94="základní",J94,0)</f>
        <v>0</v>
      </c>
      <c r="BF94" s="219">
        <f>IF(N94="snížená",J94,0)</f>
        <v>0</v>
      </c>
      <c r="BG94" s="219">
        <f>IF(N94="zákl. přenesená",J94,0)</f>
        <v>0</v>
      </c>
      <c r="BH94" s="219">
        <f>IF(N94="sníž. přenesená",J94,0)</f>
        <v>0</v>
      </c>
      <c r="BI94" s="219">
        <f>IF(N94="nulová",J94,0)</f>
        <v>0</v>
      </c>
      <c r="BJ94" s="19" t="s">
        <v>84</v>
      </c>
      <c r="BK94" s="219">
        <f>ROUND(I94*H94,2)</f>
        <v>0</v>
      </c>
      <c r="BL94" s="19" t="s">
        <v>171</v>
      </c>
      <c r="BM94" s="218" t="s">
        <v>111</v>
      </c>
    </row>
    <row r="95" s="2" customFormat="1" ht="26.4" customHeight="1">
      <c r="A95" s="41"/>
      <c r="B95" s="42"/>
      <c r="C95" s="207" t="s">
        <v>76</v>
      </c>
      <c r="D95" s="207" t="s">
        <v>166</v>
      </c>
      <c r="E95" s="208" t="s">
        <v>2051</v>
      </c>
      <c r="F95" s="209" t="s">
        <v>2052</v>
      </c>
      <c r="G95" s="210" t="s">
        <v>1597</v>
      </c>
      <c r="H95" s="211">
        <v>1</v>
      </c>
      <c r="I95" s="212"/>
      <c r="J95" s="213">
        <f>ROUND(I95*H95,2)</f>
        <v>0</v>
      </c>
      <c r="K95" s="209" t="s">
        <v>32</v>
      </c>
      <c r="L95" s="47"/>
      <c r="M95" s="214" t="s">
        <v>32</v>
      </c>
      <c r="N95" s="215" t="s">
        <v>47</v>
      </c>
      <c r="O95" s="87"/>
      <c r="P95" s="216">
        <f>O95*H95</f>
        <v>0</v>
      </c>
      <c r="Q95" s="216">
        <v>0</v>
      </c>
      <c r="R95" s="216">
        <f>Q95*H95</f>
        <v>0</v>
      </c>
      <c r="S95" s="216">
        <v>0</v>
      </c>
      <c r="T95" s="217">
        <f>S95*H95</f>
        <v>0</v>
      </c>
      <c r="U95" s="41"/>
      <c r="V95" s="41"/>
      <c r="W95" s="41"/>
      <c r="X95" s="41"/>
      <c r="Y95" s="41"/>
      <c r="Z95" s="41"/>
      <c r="AA95" s="41"/>
      <c r="AB95" s="41"/>
      <c r="AC95" s="41"/>
      <c r="AD95" s="41"/>
      <c r="AE95" s="41"/>
      <c r="AR95" s="218" t="s">
        <v>171</v>
      </c>
      <c r="AT95" s="218" t="s">
        <v>166</v>
      </c>
      <c r="AU95" s="218" t="s">
        <v>84</v>
      </c>
      <c r="AY95" s="19" t="s">
        <v>164</v>
      </c>
      <c r="BE95" s="219">
        <f>IF(N95="základní",J95,0)</f>
        <v>0</v>
      </c>
      <c r="BF95" s="219">
        <f>IF(N95="snížená",J95,0)</f>
        <v>0</v>
      </c>
      <c r="BG95" s="219">
        <f>IF(N95="zákl. přenesená",J95,0)</f>
        <v>0</v>
      </c>
      <c r="BH95" s="219">
        <f>IF(N95="sníž. přenesená",J95,0)</f>
        <v>0</v>
      </c>
      <c r="BI95" s="219">
        <f>IF(N95="nulová",J95,0)</f>
        <v>0</v>
      </c>
      <c r="BJ95" s="19" t="s">
        <v>84</v>
      </c>
      <c r="BK95" s="219">
        <f>ROUND(I95*H95,2)</f>
        <v>0</v>
      </c>
      <c r="BL95" s="19" t="s">
        <v>171</v>
      </c>
      <c r="BM95" s="218" t="s">
        <v>8</v>
      </c>
    </row>
    <row r="96" s="2" customFormat="1" ht="26.4" customHeight="1">
      <c r="A96" s="41"/>
      <c r="B96" s="42"/>
      <c r="C96" s="207" t="s">
        <v>76</v>
      </c>
      <c r="D96" s="207" t="s">
        <v>166</v>
      </c>
      <c r="E96" s="208" t="s">
        <v>2053</v>
      </c>
      <c r="F96" s="209" t="s">
        <v>2054</v>
      </c>
      <c r="G96" s="210" t="s">
        <v>1597</v>
      </c>
      <c r="H96" s="211">
        <v>46</v>
      </c>
      <c r="I96" s="212"/>
      <c r="J96" s="213">
        <f>ROUND(I96*H96,2)</f>
        <v>0</v>
      </c>
      <c r="K96" s="209" t="s">
        <v>32</v>
      </c>
      <c r="L96" s="47"/>
      <c r="M96" s="214" t="s">
        <v>32</v>
      </c>
      <c r="N96" s="215" t="s">
        <v>47</v>
      </c>
      <c r="O96" s="87"/>
      <c r="P96" s="216">
        <f>O96*H96</f>
        <v>0</v>
      </c>
      <c r="Q96" s="216">
        <v>0</v>
      </c>
      <c r="R96" s="216">
        <f>Q96*H96</f>
        <v>0</v>
      </c>
      <c r="S96" s="216">
        <v>0</v>
      </c>
      <c r="T96" s="217">
        <f>S96*H96</f>
        <v>0</v>
      </c>
      <c r="U96" s="41"/>
      <c r="V96" s="41"/>
      <c r="W96" s="41"/>
      <c r="X96" s="41"/>
      <c r="Y96" s="41"/>
      <c r="Z96" s="41"/>
      <c r="AA96" s="41"/>
      <c r="AB96" s="41"/>
      <c r="AC96" s="41"/>
      <c r="AD96" s="41"/>
      <c r="AE96" s="41"/>
      <c r="AR96" s="218" t="s">
        <v>171</v>
      </c>
      <c r="AT96" s="218" t="s">
        <v>166</v>
      </c>
      <c r="AU96" s="218" t="s">
        <v>84</v>
      </c>
      <c r="AY96" s="19" t="s">
        <v>164</v>
      </c>
      <c r="BE96" s="219">
        <f>IF(N96="základní",J96,0)</f>
        <v>0</v>
      </c>
      <c r="BF96" s="219">
        <f>IF(N96="snížená",J96,0)</f>
        <v>0</v>
      </c>
      <c r="BG96" s="219">
        <f>IF(N96="zákl. přenesená",J96,0)</f>
        <v>0</v>
      </c>
      <c r="BH96" s="219">
        <f>IF(N96="sníž. přenesená",J96,0)</f>
        <v>0</v>
      </c>
      <c r="BI96" s="219">
        <f>IF(N96="nulová",J96,0)</f>
        <v>0</v>
      </c>
      <c r="BJ96" s="19" t="s">
        <v>84</v>
      </c>
      <c r="BK96" s="219">
        <f>ROUND(I96*H96,2)</f>
        <v>0</v>
      </c>
      <c r="BL96" s="19" t="s">
        <v>171</v>
      </c>
      <c r="BM96" s="218" t="s">
        <v>258</v>
      </c>
    </row>
    <row r="97" s="2" customFormat="1" ht="26.4" customHeight="1">
      <c r="A97" s="41"/>
      <c r="B97" s="42"/>
      <c r="C97" s="207" t="s">
        <v>76</v>
      </c>
      <c r="D97" s="207" t="s">
        <v>166</v>
      </c>
      <c r="E97" s="208" t="s">
        <v>2055</v>
      </c>
      <c r="F97" s="209" t="s">
        <v>2056</v>
      </c>
      <c r="G97" s="210" t="s">
        <v>1597</v>
      </c>
      <c r="H97" s="211">
        <v>2</v>
      </c>
      <c r="I97" s="212"/>
      <c r="J97" s="213">
        <f>ROUND(I97*H97,2)</f>
        <v>0</v>
      </c>
      <c r="K97" s="209" t="s">
        <v>32</v>
      </c>
      <c r="L97" s="47"/>
      <c r="M97" s="214" t="s">
        <v>32</v>
      </c>
      <c r="N97" s="215" t="s">
        <v>47</v>
      </c>
      <c r="O97" s="87"/>
      <c r="P97" s="216">
        <f>O97*H97</f>
        <v>0</v>
      </c>
      <c r="Q97" s="216">
        <v>0</v>
      </c>
      <c r="R97" s="216">
        <f>Q97*H97</f>
        <v>0</v>
      </c>
      <c r="S97" s="216">
        <v>0</v>
      </c>
      <c r="T97" s="217">
        <f>S97*H97</f>
        <v>0</v>
      </c>
      <c r="U97" s="41"/>
      <c r="V97" s="41"/>
      <c r="W97" s="41"/>
      <c r="X97" s="41"/>
      <c r="Y97" s="41"/>
      <c r="Z97" s="41"/>
      <c r="AA97" s="41"/>
      <c r="AB97" s="41"/>
      <c r="AC97" s="41"/>
      <c r="AD97" s="41"/>
      <c r="AE97" s="41"/>
      <c r="AR97" s="218" t="s">
        <v>171</v>
      </c>
      <c r="AT97" s="218" t="s">
        <v>166</v>
      </c>
      <c r="AU97" s="218" t="s">
        <v>84</v>
      </c>
      <c r="AY97" s="19" t="s">
        <v>164</v>
      </c>
      <c r="BE97" s="219">
        <f>IF(N97="základní",J97,0)</f>
        <v>0</v>
      </c>
      <c r="BF97" s="219">
        <f>IF(N97="snížená",J97,0)</f>
        <v>0</v>
      </c>
      <c r="BG97" s="219">
        <f>IF(N97="zákl. přenesená",J97,0)</f>
        <v>0</v>
      </c>
      <c r="BH97" s="219">
        <f>IF(N97="sníž. přenesená",J97,0)</f>
        <v>0</v>
      </c>
      <c r="BI97" s="219">
        <f>IF(N97="nulová",J97,0)</f>
        <v>0</v>
      </c>
      <c r="BJ97" s="19" t="s">
        <v>84</v>
      </c>
      <c r="BK97" s="219">
        <f>ROUND(I97*H97,2)</f>
        <v>0</v>
      </c>
      <c r="BL97" s="19" t="s">
        <v>171</v>
      </c>
      <c r="BM97" s="218" t="s">
        <v>272</v>
      </c>
    </row>
    <row r="98" s="2" customFormat="1" ht="26.4" customHeight="1">
      <c r="A98" s="41"/>
      <c r="B98" s="42"/>
      <c r="C98" s="207" t="s">
        <v>76</v>
      </c>
      <c r="D98" s="207" t="s">
        <v>166</v>
      </c>
      <c r="E98" s="208" t="s">
        <v>2057</v>
      </c>
      <c r="F98" s="209" t="s">
        <v>2058</v>
      </c>
      <c r="G98" s="210" t="s">
        <v>345</v>
      </c>
      <c r="H98" s="211">
        <v>1002</v>
      </c>
      <c r="I98" s="212"/>
      <c r="J98" s="213">
        <f>ROUND(I98*H98,2)</f>
        <v>0</v>
      </c>
      <c r="K98" s="209" t="s">
        <v>32</v>
      </c>
      <c r="L98" s="47"/>
      <c r="M98" s="214" t="s">
        <v>32</v>
      </c>
      <c r="N98" s="215" t="s">
        <v>47</v>
      </c>
      <c r="O98" s="87"/>
      <c r="P98" s="216">
        <f>O98*H98</f>
        <v>0</v>
      </c>
      <c r="Q98" s="216">
        <v>0</v>
      </c>
      <c r="R98" s="216">
        <f>Q98*H98</f>
        <v>0</v>
      </c>
      <c r="S98" s="216">
        <v>0</v>
      </c>
      <c r="T98" s="217">
        <f>S98*H98</f>
        <v>0</v>
      </c>
      <c r="U98" s="41"/>
      <c r="V98" s="41"/>
      <c r="W98" s="41"/>
      <c r="X98" s="41"/>
      <c r="Y98" s="41"/>
      <c r="Z98" s="41"/>
      <c r="AA98" s="41"/>
      <c r="AB98" s="41"/>
      <c r="AC98" s="41"/>
      <c r="AD98" s="41"/>
      <c r="AE98" s="41"/>
      <c r="AR98" s="218" t="s">
        <v>171</v>
      </c>
      <c r="AT98" s="218" t="s">
        <v>166</v>
      </c>
      <c r="AU98" s="218" t="s">
        <v>84</v>
      </c>
      <c r="AY98" s="19" t="s">
        <v>164</v>
      </c>
      <c r="BE98" s="219">
        <f>IF(N98="základní",J98,0)</f>
        <v>0</v>
      </c>
      <c r="BF98" s="219">
        <f>IF(N98="snížená",J98,0)</f>
        <v>0</v>
      </c>
      <c r="BG98" s="219">
        <f>IF(N98="zákl. přenesená",J98,0)</f>
        <v>0</v>
      </c>
      <c r="BH98" s="219">
        <f>IF(N98="sníž. přenesená",J98,0)</f>
        <v>0</v>
      </c>
      <c r="BI98" s="219">
        <f>IF(N98="nulová",J98,0)</f>
        <v>0</v>
      </c>
      <c r="BJ98" s="19" t="s">
        <v>84</v>
      </c>
      <c r="BK98" s="219">
        <f>ROUND(I98*H98,2)</f>
        <v>0</v>
      </c>
      <c r="BL98" s="19" t="s">
        <v>171</v>
      </c>
      <c r="BM98" s="218" t="s">
        <v>289</v>
      </c>
    </row>
    <row r="99" s="2" customFormat="1" ht="36" customHeight="1">
      <c r="A99" s="41"/>
      <c r="B99" s="42"/>
      <c r="C99" s="207" t="s">
        <v>76</v>
      </c>
      <c r="D99" s="207" t="s">
        <v>166</v>
      </c>
      <c r="E99" s="208" t="s">
        <v>2059</v>
      </c>
      <c r="F99" s="209" t="s">
        <v>2060</v>
      </c>
      <c r="G99" s="210" t="s">
        <v>345</v>
      </c>
      <c r="H99" s="211">
        <v>62</v>
      </c>
      <c r="I99" s="212"/>
      <c r="J99" s="213">
        <f>ROUND(I99*H99,2)</f>
        <v>0</v>
      </c>
      <c r="K99" s="209" t="s">
        <v>32</v>
      </c>
      <c r="L99" s="47"/>
      <c r="M99" s="214" t="s">
        <v>32</v>
      </c>
      <c r="N99" s="215" t="s">
        <v>47</v>
      </c>
      <c r="O99" s="87"/>
      <c r="P99" s="216">
        <f>O99*H99</f>
        <v>0</v>
      </c>
      <c r="Q99" s="216">
        <v>0</v>
      </c>
      <c r="R99" s="216">
        <f>Q99*H99</f>
        <v>0</v>
      </c>
      <c r="S99" s="216">
        <v>0</v>
      </c>
      <c r="T99" s="217">
        <f>S99*H99</f>
        <v>0</v>
      </c>
      <c r="U99" s="41"/>
      <c r="V99" s="41"/>
      <c r="W99" s="41"/>
      <c r="X99" s="41"/>
      <c r="Y99" s="41"/>
      <c r="Z99" s="41"/>
      <c r="AA99" s="41"/>
      <c r="AB99" s="41"/>
      <c r="AC99" s="41"/>
      <c r="AD99" s="41"/>
      <c r="AE99" s="41"/>
      <c r="AR99" s="218" t="s">
        <v>171</v>
      </c>
      <c r="AT99" s="218" t="s">
        <v>166</v>
      </c>
      <c r="AU99" s="218" t="s">
        <v>84</v>
      </c>
      <c r="AY99" s="19" t="s">
        <v>164</v>
      </c>
      <c r="BE99" s="219">
        <f>IF(N99="základní",J99,0)</f>
        <v>0</v>
      </c>
      <c r="BF99" s="219">
        <f>IF(N99="snížená",J99,0)</f>
        <v>0</v>
      </c>
      <c r="BG99" s="219">
        <f>IF(N99="zákl. přenesená",J99,0)</f>
        <v>0</v>
      </c>
      <c r="BH99" s="219">
        <f>IF(N99="sníž. přenesená",J99,0)</f>
        <v>0</v>
      </c>
      <c r="BI99" s="219">
        <f>IF(N99="nulová",J99,0)</f>
        <v>0</v>
      </c>
      <c r="BJ99" s="19" t="s">
        <v>84</v>
      </c>
      <c r="BK99" s="219">
        <f>ROUND(I99*H99,2)</f>
        <v>0</v>
      </c>
      <c r="BL99" s="19" t="s">
        <v>171</v>
      </c>
      <c r="BM99" s="218" t="s">
        <v>301</v>
      </c>
    </row>
    <row r="100" s="2" customFormat="1">
      <c r="A100" s="41"/>
      <c r="B100" s="42"/>
      <c r="C100" s="43"/>
      <c r="D100" s="227" t="s">
        <v>592</v>
      </c>
      <c r="E100" s="43"/>
      <c r="F100" s="268" t="s">
        <v>2061</v>
      </c>
      <c r="G100" s="43"/>
      <c r="H100" s="43"/>
      <c r="I100" s="222"/>
      <c r="J100" s="43"/>
      <c r="K100" s="43"/>
      <c r="L100" s="47"/>
      <c r="M100" s="223"/>
      <c r="N100" s="224"/>
      <c r="O100" s="87"/>
      <c r="P100" s="87"/>
      <c r="Q100" s="87"/>
      <c r="R100" s="87"/>
      <c r="S100" s="87"/>
      <c r="T100" s="88"/>
      <c r="U100" s="41"/>
      <c r="V100" s="41"/>
      <c r="W100" s="41"/>
      <c r="X100" s="41"/>
      <c r="Y100" s="41"/>
      <c r="Z100" s="41"/>
      <c r="AA100" s="41"/>
      <c r="AB100" s="41"/>
      <c r="AC100" s="41"/>
      <c r="AD100" s="41"/>
      <c r="AE100" s="41"/>
      <c r="AT100" s="19" t="s">
        <v>592</v>
      </c>
      <c r="AU100" s="19" t="s">
        <v>84</v>
      </c>
    </row>
    <row r="101" s="12" customFormat="1" ht="25.92" customHeight="1">
      <c r="A101" s="12"/>
      <c r="B101" s="191"/>
      <c r="C101" s="192"/>
      <c r="D101" s="193" t="s">
        <v>75</v>
      </c>
      <c r="E101" s="194" t="s">
        <v>1961</v>
      </c>
      <c r="F101" s="194" t="s">
        <v>2062</v>
      </c>
      <c r="G101" s="192"/>
      <c r="H101" s="192"/>
      <c r="I101" s="195"/>
      <c r="J101" s="196">
        <f>BK101</f>
        <v>0</v>
      </c>
      <c r="K101" s="192"/>
      <c r="L101" s="197"/>
      <c r="M101" s="198"/>
      <c r="N101" s="199"/>
      <c r="O101" s="199"/>
      <c r="P101" s="200">
        <f>SUM(P102:P117)</f>
        <v>0</v>
      </c>
      <c r="Q101" s="199"/>
      <c r="R101" s="200">
        <f>SUM(R102:R117)</f>
        <v>0</v>
      </c>
      <c r="S101" s="199"/>
      <c r="T101" s="201">
        <f>SUM(T102:T117)</f>
        <v>0</v>
      </c>
      <c r="U101" s="12"/>
      <c r="V101" s="12"/>
      <c r="W101" s="12"/>
      <c r="X101" s="12"/>
      <c r="Y101" s="12"/>
      <c r="Z101" s="12"/>
      <c r="AA101" s="12"/>
      <c r="AB101" s="12"/>
      <c r="AC101" s="12"/>
      <c r="AD101" s="12"/>
      <c r="AE101" s="12"/>
      <c r="AR101" s="202" t="s">
        <v>84</v>
      </c>
      <c r="AT101" s="203" t="s">
        <v>75</v>
      </c>
      <c r="AU101" s="203" t="s">
        <v>76</v>
      </c>
      <c r="AY101" s="202" t="s">
        <v>164</v>
      </c>
      <c r="BK101" s="204">
        <f>SUM(BK102:BK117)</f>
        <v>0</v>
      </c>
    </row>
    <row r="102" s="2" customFormat="1" ht="60" customHeight="1">
      <c r="A102" s="41"/>
      <c r="B102" s="42"/>
      <c r="C102" s="207" t="s">
        <v>76</v>
      </c>
      <c r="D102" s="207" t="s">
        <v>166</v>
      </c>
      <c r="E102" s="208" t="s">
        <v>2063</v>
      </c>
      <c r="F102" s="209" t="s">
        <v>2064</v>
      </c>
      <c r="G102" s="210" t="s">
        <v>1597</v>
      </c>
      <c r="H102" s="211">
        <v>3</v>
      </c>
      <c r="I102" s="212"/>
      <c r="J102" s="213">
        <f>ROUND(I102*H102,2)</f>
        <v>0</v>
      </c>
      <c r="K102" s="209" t="s">
        <v>32</v>
      </c>
      <c r="L102" s="47"/>
      <c r="M102" s="214" t="s">
        <v>32</v>
      </c>
      <c r="N102" s="215" t="s">
        <v>47</v>
      </c>
      <c r="O102" s="87"/>
      <c r="P102" s="216">
        <f>O102*H102</f>
        <v>0</v>
      </c>
      <c r="Q102" s="216">
        <v>0</v>
      </c>
      <c r="R102" s="216">
        <f>Q102*H102</f>
        <v>0</v>
      </c>
      <c r="S102" s="216">
        <v>0</v>
      </c>
      <c r="T102" s="217">
        <f>S102*H102</f>
        <v>0</v>
      </c>
      <c r="U102" s="41"/>
      <c r="V102" s="41"/>
      <c r="W102" s="41"/>
      <c r="X102" s="41"/>
      <c r="Y102" s="41"/>
      <c r="Z102" s="41"/>
      <c r="AA102" s="41"/>
      <c r="AB102" s="41"/>
      <c r="AC102" s="41"/>
      <c r="AD102" s="41"/>
      <c r="AE102" s="41"/>
      <c r="AR102" s="218" t="s">
        <v>171</v>
      </c>
      <c r="AT102" s="218" t="s">
        <v>166</v>
      </c>
      <c r="AU102" s="218" t="s">
        <v>84</v>
      </c>
      <c r="AY102" s="19" t="s">
        <v>164</v>
      </c>
      <c r="BE102" s="219">
        <f>IF(N102="základní",J102,0)</f>
        <v>0</v>
      </c>
      <c r="BF102" s="219">
        <f>IF(N102="snížená",J102,0)</f>
        <v>0</v>
      </c>
      <c r="BG102" s="219">
        <f>IF(N102="zákl. přenesená",J102,0)</f>
        <v>0</v>
      </c>
      <c r="BH102" s="219">
        <f>IF(N102="sníž. přenesená",J102,0)</f>
        <v>0</v>
      </c>
      <c r="BI102" s="219">
        <f>IF(N102="nulová",J102,0)</f>
        <v>0</v>
      </c>
      <c r="BJ102" s="19" t="s">
        <v>84</v>
      </c>
      <c r="BK102" s="219">
        <f>ROUND(I102*H102,2)</f>
        <v>0</v>
      </c>
      <c r="BL102" s="19" t="s">
        <v>171</v>
      </c>
      <c r="BM102" s="218" t="s">
        <v>313</v>
      </c>
    </row>
    <row r="103" s="2" customFormat="1">
      <c r="A103" s="41"/>
      <c r="B103" s="42"/>
      <c r="C103" s="43"/>
      <c r="D103" s="227" t="s">
        <v>592</v>
      </c>
      <c r="E103" s="43"/>
      <c r="F103" s="268" t="s">
        <v>2065</v>
      </c>
      <c r="G103" s="43"/>
      <c r="H103" s="43"/>
      <c r="I103" s="222"/>
      <c r="J103" s="43"/>
      <c r="K103" s="43"/>
      <c r="L103" s="47"/>
      <c r="M103" s="223"/>
      <c r="N103" s="224"/>
      <c r="O103" s="87"/>
      <c r="P103" s="87"/>
      <c r="Q103" s="87"/>
      <c r="R103" s="87"/>
      <c r="S103" s="87"/>
      <c r="T103" s="88"/>
      <c r="U103" s="41"/>
      <c r="V103" s="41"/>
      <c r="W103" s="41"/>
      <c r="X103" s="41"/>
      <c r="Y103" s="41"/>
      <c r="Z103" s="41"/>
      <c r="AA103" s="41"/>
      <c r="AB103" s="41"/>
      <c r="AC103" s="41"/>
      <c r="AD103" s="41"/>
      <c r="AE103" s="41"/>
      <c r="AT103" s="19" t="s">
        <v>592</v>
      </c>
      <c r="AU103" s="19" t="s">
        <v>84</v>
      </c>
    </row>
    <row r="104" s="2" customFormat="1" ht="40.8" customHeight="1">
      <c r="A104" s="41"/>
      <c r="B104" s="42"/>
      <c r="C104" s="207" t="s">
        <v>76</v>
      </c>
      <c r="D104" s="207" t="s">
        <v>166</v>
      </c>
      <c r="E104" s="208" t="s">
        <v>2066</v>
      </c>
      <c r="F104" s="209" t="s">
        <v>2067</v>
      </c>
      <c r="G104" s="210" t="s">
        <v>1597</v>
      </c>
      <c r="H104" s="211">
        <v>4</v>
      </c>
      <c r="I104" s="212"/>
      <c r="J104" s="213">
        <f>ROUND(I104*H104,2)</f>
        <v>0</v>
      </c>
      <c r="K104" s="209" t="s">
        <v>32</v>
      </c>
      <c r="L104" s="47"/>
      <c r="M104" s="214" t="s">
        <v>32</v>
      </c>
      <c r="N104" s="215" t="s">
        <v>47</v>
      </c>
      <c r="O104" s="87"/>
      <c r="P104" s="216">
        <f>O104*H104</f>
        <v>0</v>
      </c>
      <c r="Q104" s="216">
        <v>0</v>
      </c>
      <c r="R104" s="216">
        <f>Q104*H104</f>
        <v>0</v>
      </c>
      <c r="S104" s="216">
        <v>0</v>
      </c>
      <c r="T104" s="217">
        <f>S104*H104</f>
        <v>0</v>
      </c>
      <c r="U104" s="41"/>
      <c r="V104" s="41"/>
      <c r="W104" s="41"/>
      <c r="X104" s="41"/>
      <c r="Y104" s="41"/>
      <c r="Z104" s="41"/>
      <c r="AA104" s="41"/>
      <c r="AB104" s="41"/>
      <c r="AC104" s="41"/>
      <c r="AD104" s="41"/>
      <c r="AE104" s="41"/>
      <c r="AR104" s="218" t="s">
        <v>171</v>
      </c>
      <c r="AT104" s="218" t="s">
        <v>166</v>
      </c>
      <c r="AU104" s="218" t="s">
        <v>84</v>
      </c>
      <c r="AY104" s="19" t="s">
        <v>164</v>
      </c>
      <c r="BE104" s="219">
        <f>IF(N104="základní",J104,0)</f>
        <v>0</v>
      </c>
      <c r="BF104" s="219">
        <f>IF(N104="snížená",J104,0)</f>
        <v>0</v>
      </c>
      <c r="BG104" s="219">
        <f>IF(N104="zákl. přenesená",J104,0)</f>
        <v>0</v>
      </c>
      <c r="BH104" s="219">
        <f>IF(N104="sníž. přenesená",J104,0)</f>
        <v>0</v>
      </c>
      <c r="BI104" s="219">
        <f>IF(N104="nulová",J104,0)</f>
        <v>0</v>
      </c>
      <c r="BJ104" s="19" t="s">
        <v>84</v>
      </c>
      <c r="BK104" s="219">
        <f>ROUND(I104*H104,2)</f>
        <v>0</v>
      </c>
      <c r="BL104" s="19" t="s">
        <v>171</v>
      </c>
      <c r="BM104" s="218" t="s">
        <v>326</v>
      </c>
    </row>
    <row r="105" s="2" customFormat="1">
      <c r="A105" s="41"/>
      <c r="B105" s="42"/>
      <c r="C105" s="43"/>
      <c r="D105" s="227" t="s">
        <v>592</v>
      </c>
      <c r="E105" s="43"/>
      <c r="F105" s="268" t="s">
        <v>2068</v>
      </c>
      <c r="G105" s="43"/>
      <c r="H105" s="43"/>
      <c r="I105" s="222"/>
      <c r="J105" s="43"/>
      <c r="K105" s="43"/>
      <c r="L105" s="47"/>
      <c r="M105" s="223"/>
      <c r="N105" s="224"/>
      <c r="O105" s="87"/>
      <c r="P105" s="87"/>
      <c r="Q105" s="87"/>
      <c r="R105" s="87"/>
      <c r="S105" s="87"/>
      <c r="T105" s="88"/>
      <c r="U105" s="41"/>
      <c r="V105" s="41"/>
      <c r="W105" s="41"/>
      <c r="X105" s="41"/>
      <c r="Y105" s="41"/>
      <c r="Z105" s="41"/>
      <c r="AA105" s="41"/>
      <c r="AB105" s="41"/>
      <c r="AC105" s="41"/>
      <c r="AD105" s="41"/>
      <c r="AE105" s="41"/>
      <c r="AT105" s="19" t="s">
        <v>592</v>
      </c>
      <c r="AU105" s="19" t="s">
        <v>84</v>
      </c>
    </row>
    <row r="106" s="2" customFormat="1" ht="72" customHeight="1">
      <c r="A106" s="41"/>
      <c r="B106" s="42"/>
      <c r="C106" s="207" t="s">
        <v>76</v>
      </c>
      <c r="D106" s="207" t="s">
        <v>166</v>
      </c>
      <c r="E106" s="208" t="s">
        <v>2069</v>
      </c>
      <c r="F106" s="209" t="s">
        <v>2070</v>
      </c>
      <c r="G106" s="210" t="s">
        <v>1597</v>
      </c>
      <c r="H106" s="211">
        <v>1</v>
      </c>
      <c r="I106" s="212"/>
      <c r="J106" s="213">
        <f>ROUND(I106*H106,2)</f>
        <v>0</v>
      </c>
      <c r="K106" s="209" t="s">
        <v>32</v>
      </c>
      <c r="L106" s="47"/>
      <c r="M106" s="214" t="s">
        <v>32</v>
      </c>
      <c r="N106" s="215" t="s">
        <v>47</v>
      </c>
      <c r="O106" s="87"/>
      <c r="P106" s="216">
        <f>O106*H106</f>
        <v>0</v>
      </c>
      <c r="Q106" s="216">
        <v>0</v>
      </c>
      <c r="R106" s="216">
        <f>Q106*H106</f>
        <v>0</v>
      </c>
      <c r="S106" s="216">
        <v>0</v>
      </c>
      <c r="T106" s="217">
        <f>S106*H106</f>
        <v>0</v>
      </c>
      <c r="U106" s="41"/>
      <c r="V106" s="41"/>
      <c r="W106" s="41"/>
      <c r="X106" s="41"/>
      <c r="Y106" s="41"/>
      <c r="Z106" s="41"/>
      <c r="AA106" s="41"/>
      <c r="AB106" s="41"/>
      <c r="AC106" s="41"/>
      <c r="AD106" s="41"/>
      <c r="AE106" s="41"/>
      <c r="AR106" s="218" t="s">
        <v>171</v>
      </c>
      <c r="AT106" s="218" t="s">
        <v>166</v>
      </c>
      <c r="AU106" s="218" t="s">
        <v>84</v>
      </c>
      <c r="AY106" s="19" t="s">
        <v>164</v>
      </c>
      <c r="BE106" s="219">
        <f>IF(N106="základní",J106,0)</f>
        <v>0</v>
      </c>
      <c r="BF106" s="219">
        <f>IF(N106="snížená",J106,0)</f>
        <v>0</v>
      </c>
      <c r="BG106" s="219">
        <f>IF(N106="zákl. přenesená",J106,0)</f>
        <v>0</v>
      </c>
      <c r="BH106" s="219">
        <f>IF(N106="sníž. přenesená",J106,0)</f>
        <v>0</v>
      </c>
      <c r="BI106" s="219">
        <f>IF(N106="nulová",J106,0)</f>
        <v>0</v>
      </c>
      <c r="BJ106" s="19" t="s">
        <v>84</v>
      </c>
      <c r="BK106" s="219">
        <f>ROUND(I106*H106,2)</f>
        <v>0</v>
      </c>
      <c r="BL106" s="19" t="s">
        <v>171</v>
      </c>
      <c r="BM106" s="218" t="s">
        <v>338</v>
      </c>
    </row>
    <row r="107" s="2" customFormat="1">
      <c r="A107" s="41"/>
      <c r="B107" s="42"/>
      <c r="C107" s="43"/>
      <c r="D107" s="227" t="s">
        <v>592</v>
      </c>
      <c r="E107" s="43"/>
      <c r="F107" s="268" t="s">
        <v>2071</v>
      </c>
      <c r="G107" s="43"/>
      <c r="H107" s="43"/>
      <c r="I107" s="222"/>
      <c r="J107" s="43"/>
      <c r="K107" s="43"/>
      <c r="L107" s="47"/>
      <c r="M107" s="223"/>
      <c r="N107" s="224"/>
      <c r="O107" s="87"/>
      <c r="P107" s="87"/>
      <c r="Q107" s="87"/>
      <c r="R107" s="87"/>
      <c r="S107" s="87"/>
      <c r="T107" s="88"/>
      <c r="U107" s="41"/>
      <c r="V107" s="41"/>
      <c r="W107" s="41"/>
      <c r="X107" s="41"/>
      <c r="Y107" s="41"/>
      <c r="Z107" s="41"/>
      <c r="AA107" s="41"/>
      <c r="AB107" s="41"/>
      <c r="AC107" s="41"/>
      <c r="AD107" s="41"/>
      <c r="AE107" s="41"/>
      <c r="AT107" s="19" t="s">
        <v>592</v>
      </c>
      <c r="AU107" s="19" t="s">
        <v>84</v>
      </c>
    </row>
    <row r="108" s="2" customFormat="1" ht="48" customHeight="1">
      <c r="A108" s="41"/>
      <c r="B108" s="42"/>
      <c r="C108" s="207" t="s">
        <v>76</v>
      </c>
      <c r="D108" s="207" t="s">
        <v>166</v>
      </c>
      <c r="E108" s="208" t="s">
        <v>2072</v>
      </c>
      <c r="F108" s="209" t="s">
        <v>2073</v>
      </c>
      <c r="G108" s="210" t="s">
        <v>1597</v>
      </c>
      <c r="H108" s="211">
        <v>1</v>
      </c>
      <c r="I108" s="212"/>
      <c r="J108" s="213">
        <f>ROUND(I108*H108,2)</f>
        <v>0</v>
      </c>
      <c r="K108" s="209" t="s">
        <v>32</v>
      </c>
      <c r="L108" s="47"/>
      <c r="M108" s="214" t="s">
        <v>32</v>
      </c>
      <c r="N108" s="215" t="s">
        <v>47</v>
      </c>
      <c r="O108" s="87"/>
      <c r="P108" s="216">
        <f>O108*H108</f>
        <v>0</v>
      </c>
      <c r="Q108" s="216">
        <v>0</v>
      </c>
      <c r="R108" s="216">
        <f>Q108*H108</f>
        <v>0</v>
      </c>
      <c r="S108" s="216">
        <v>0</v>
      </c>
      <c r="T108" s="217">
        <f>S108*H108</f>
        <v>0</v>
      </c>
      <c r="U108" s="41"/>
      <c r="V108" s="41"/>
      <c r="W108" s="41"/>
      <c r="X108" s="41"/>
      <c r="Y108" s="41"/>
      <c r="Z108" s="41"/>
      <c r="AA108" s="41"/>
      <c r="AB108" s="41"/>
      <c r="AC108" s="41"/>
      <c r="AD108" s="41"/>
      <c r="AE108" s="41"/>
      <c r="AR108" s="218" t="s">
        <v>171</v>
      </c>
      <c r="AT108" s="218" t="s">
        <v>166</v>
      </c>
      <c r="AU108" s="218" t="s">
        <v>84</v>
      </c>
      <c r="AY108" s="19" t="s">
        <v>164</v>
      </c>
      <c r="BE108" s="219">
        <f>IF(N108="základní",J108,0)</f>
        <v>0</v>
      </c>
      <c r="BF108" s="219">
        <f>IF(N108="snížená",J108,0)</f>
        <v>0</v>
      </c>
      <c r="BG108" s="219">
        <f>IF(N108="zákl. přenesená",J108,0)</f>
        <v>0</v>
      </c>
      <c r="BH108" s="219">
        <f>IF(N108="sníž. přenesená",J108,0)</f>
        <v>0</v>
      </c>
      <c r="BI108" s="219">
        <f>IF(N108="nulová",J108,0)</f>
        <v>0</v>
      </c>
      <c r="BJ108" s="19" t="s">
        <v>84</v>
      </c>
      <c r="BK108" s="219">
        <f>ROUND(I108*H108,2)</f>
        <v>0</v>
      </c>
      <c r="BL108" s="19" t="s">
        <v>171</v>
      </c>
      <c r="BM108" s="218" t="s">
        <v>350</v>
      </c>
    </row>
    <row r="109" s="2" customFormat="1">
      <c r="A109" s="41"/>
      <c r="B109" s="42"/>
      <c r="C109" s="43"/>
      <c r="D109" s="227" t="s">
        <v>592</v>
      </c>
      <c r="E109" s="43"/>
      <c r="F109" s="268" t="s">
        <v>2074</v>
      </c>
      <c r="G109" s="43"/>
      <c r="H109" s="43"/>
      <c r="I109" s="222"/>
      <c r="J109" s="43"/>
      <c r="K109" s="43"/>
      <c r="L109" s="47"/>
      <c r="M109" s="223"/>
      <c r="N109" s="224"/>
      <c r="O109" s="87"/>
      <c r="P109" s="87"/>
      <c r="Q109" s="87"/>
      <c r="R109" s="87"/>
      <c r="S109" s="87"/>
      <c r="T109" s="88"/>
      <c r="U109" s="41"/>
      <c r="V109" s="41"/>
      <c r="W109" s="41"/>
      <c r="X109" s="41"/>
      <c r="Y109" s="41"/>
      <c r="Z109" s="41"/>
      <c r="AA109" s="41"/>
      <c r="AB109" s="41"/>
      <c r="AC109" s="41"/>
      <c r="AD109" s="41"/>
      <c r="AE109" s="41"/>
      <c r="AT109" s="19" t="s">
        <v>592</v>
      </c>
      <c r="AU109" s="19" t="s">
        <v>84</v>
      </c>
    </row>
    <row r="110" s="2" customFormat="1" ht="40.8" customHeight="1">
      <c r="A110" s="41"/>
      <c r="B110" s="42"/>
      <c r="C110" s="207" t="s">
        <v>76</v>
      </c>
      <c r="D110" s="207" t="s">
        <v>166</v>
      </c>
      <c r="E110" s="208" t="s">
        <v>2075</v>
      </c>
      <c r="F110" s="209" t="s">
        <v>2076</v>
      </c>
      <c r="G110" s="210" t="s">
        <v>1597</v>
      </c>
      <c r="H110" s="211">
        <v>3</v>
      </c>
      <c r="I110" s="212"/>
      <c r="J110" s="213">
        <f>ROUND(I110*H110,2)</f>
        <v>0</v>
      </c>
      <c r="K110" s="209" t="s">
        <v>32</v>
      </c>
      <c r="L110" s="47"/>
      <c r="M110" s="214" t="s">
        <v>32</v>
      </c>
      <c r="N110" s="215" t="s">
        <v>47</v>
      </c>
      <c r="O110" s="87"/>
      <c r="P110" s="216">
        <f>O110*H110</f>
        <v>0</v>
      </c>
      <c r="Q110" s="216">
        <v>0</v>
      </c>
      <c r="R110" s="216">
        <f>Q110*H110</f>
        <v>0</v>
      </c>
      <c r="S110" s="216">
        <v>0</v>
      </c>
      <c r="T110" s="217">
        <f>S110*H110</f>
        <v>0</v>
      </c>
      <c r="U110" s="41"/>
      <c r="V110" s="41"/>
      <c r="W110" s="41"/>
      <c r="X110" s="41"/>
      <c r="Y110" s="41"/>
      <c r="Z110" s="41"/>
      <c r="AA110" s="41"/>
      <c r="AB110" s="41"/>
      <c r="AC110" s="41"/>
      <c r="AD110" s="41"/>
      <c r="AE110" s="41"/>
      <c r="AR110" s="218" t="s">
        <v>171</v>
      </c>
      <c r="AT110" s="218" t="s">
        <v>166</v>
      </c>
      <c r="AU110" s="218" t="s">
        <v>84</v>
      </c>
      <c r="AY110" s="19" t="s">
        <v>164</v>
      </c>
      <c r="BE110" s="219">
        <f>IF(N110="základní",J110,0)</f>
        <v>0</v>
      </c>
      <c r="BF110" s="219">
        <f>IF(N110="snížená",J110,0)</f>
        <v>0</v>
      </c>
      <c r="BG110" s="219">
        <f>IF(N110="zákl. přenesená",J110,0)</f>
        <v>0</v>
      </c>
      <c r="BH110" s="219">
        <f>IF(N110="sníž. přenesená",J110,0)</f>
        <v>0</v>
      </c>
      <c r="BI110" s="219">
        <f>IF(N110="nulová",J110,0)</f>
        <v>0</v>
      </c>
      <c r="BJ110" s="19" t="s">
        <v>84</v>
      </c>
      <c r="BK110" s="219">
        <f>ROUND(I110*H110,2)</f>
        <v>0</v>
      </c>
      <c r="BL110" s="19" t="s">
        <v>171</v>
      </c>
      <c r="BM110" s="218" t="s">
        <v>358</v>
      </c>
    </row>
    <row r="111" s="2" customFormat="1">
      <c r="A111" s="41"/>
      <c r="B111" s="42"/>
      <c r="C111" s="43"/>
      <c r="D111" s="227" t="s">
        <v>592</v>
      </c>
      <c r="E111" s="43"/>
      <c r="F111" s="268" t="s">
        <v>2077</v>
      </c>
      <c r="G111" s="43"/>
      <c r="H111" s="43"/>
      <c r="I111" s="222"/>
      <c r="J111" s="43"/>
      <c r="K111" s="43"/>
      <c r="L111" s="47"/>
      <c r="M111" s="223"/>
      <c r="N111" s="224"/>
      <c r="O111" s="87"/>
      <c r="P111" s="87"/>
      <c r="Q111" s="87"/>
      <c r="R111" s="87"/>
      <c r="S111" s="87"/>
      <c r="T111" s="88"/>
      <c r="U111" s="41"/>
      <c r="V111" s="41"/>
      <c r="W111" s="41"/>
      <c r="X111" s="41"/>
      <c r="Y111" s="41"/>
      <c r="Z111" s="41"/>
      <c r="AA111" s="41"/>
      <c r="AB111" s="41"/>
      <c r="AC111" s="41"/>
      <c r="AD111" s="41"/>
      <c r="AE111" s="41"/>
      <c r="AT111" s="19" t="s">
        <v>592</v>
      </c>
      <c r="AU111" s="19" t="s">
        <v>84</v>
      </c>
    </row>
    <row r="112" s="2" customFormat="1" ht="48" customHeight="1">
      <c r="A112" s="41"/>
      <c r="B112" s="42"/>
      <c r="C112" s="207" t="s">
        <v>76</v>
      </c>
      <c r="D112" s="207" t="s">
        <v>166</v>
      </c>
      <c r="E112" s="208" t="s">
        <v>2078</v>
      </c>
      <c r="F112" s="209" t="s">
        <v>2079</v>
      </c>
      <c r="G112" s="210" t="s">
        <v>1597</v>
      </c>
      <c r="H112" s="211">
        <v>3</v>
      </c>
      <c r="I112" s="212"/>
      <c r="J112" s="213">
        <f>ROUND(I112*H112,2)</f>
        <v>0</v>
      </c>
      <c r="K112" s="209" t="s">
        <v>32</v>
      </c>
      <c r="L112" s="47"/>
      <c r="M112" s="214" t="s">
        <v>32</v>
      </c>
      <c r="N112" s="215" t="s">
        <v>47</v>
      </c>
      <c r="O112" s="87"/>
      <c r="P112" s="216">
        <f>O112*H112</f>
        <v>0</v>
      </c>
      <c r="Q112" s="216">
        <v>0</v>
      </c>
      <c r="R112" s="216">
        <f>Q112*H112</f>
        <v>0</v>
      </c>
      <c r="S112" s="216">
        <v>0</v>
      </c>
      <c r="T112" s="217">
        <f>S112*H112</f>
        <v>0</v>
      </c>
      <c r="U112" s="41"/>
      <c r="V112" s="41"/>
      <c r="W112" s="41"/>
      <c r="X112" s="41"/>
      <c r="Y112" s="41"/>
      <c r="Z112" s="41"/>
      <c r="AA112" s="41"/>
      <c r="AB112" s="41"/>
      <c r="AC112" s="41"/>
      <c r="AD112" s="41"/>
      <c r="AE112" s="41"/>
      <c r="AR112" s="218" t="s">
        <v>171</v>
      </c>
      <c r="AT112" s="218" t="s">
        <v>166</v>
      </c>
      <c r="AU112" s="218" t="s">
        <v>84</v>
      </c>
      <c r="AY112" s="19" t="s">
        <v>164</v>
      </c>
      <c r="BE112" s="219">
        <f>IF(N112="základní",J112,0)</f>
        <v>0</v>
      </c>
      <c r="BF112" s="219">
        <f>IF(N112="snížená",J112,0)</f>
        <v>0</v>
      </c>
      <c r="BG112" s="219">
        <f>IF(N112="zákl. přenesená",J112,0)</f>
        <v>0</v>
      </c>
      <c r="BH112" s="219">
        <f>IF(N112="sníž. přenesená",J112,0)</f>
        <v>0</v>
      </c>
      <c r="BI112" s="219">
        <f>IF(N112="nulová",J112,0)</f>
        <v>0</v>
      </c>
      <c r="BJ112" s="19" t="s">
        <v>84</v>
      </c>
      <c r="BK112" s="219">
        <f>ROUND(I112*H112,2)</f>
        <v>0</v>
      </c>
      <c r="BL112" s="19" t="s">
        <v>171</v>
      </c>
      <c r="BM112" s="218" t="s">
        <v>370</v>
      </c>
    </row>
    <row r="113" s="2" customFormat="1">
      <c r="A113" s="41"/>
      <c r="B113" s="42"/>
      <c r="C113" s="43"/>
      <c r="D113" s="227" t="s">
        <v>592</v>
      </c>
      <c r="E113" s="43"/>
      <c r="F113" s="268" t="s">
        <v>2080</v>
      </c>
      <c r="G113" s="43"/>
      <c r="H113" s="43"/>
      <c r="I113" s="222"/>
      <c r="J113" s="43"/>
      <c r="K113" s="43"/>
      <c r="L113" s="47"/>
      <c r="M113" s="223"/>
      <c r="N113" s="224"/>
      <c r="O113" s="87"/>
      <c r="P113" s="87"/>
      <c r="Q113" s="87"/>
      <c r="R113" s="87"/>
      <c r="S113" s="87"/>
      <c r="T113" s="88"/>
      <c r="U113" s="41"/>
      <c r="V113" s="41"/>
      <c r="W113" s="41"/>
      <c r="X113" s="41"/>
      <c r="Y113" s="41"/>
      <c r="Z113" s="41"/>
      <c r="AA113" s="41"/>
      <c r="AB113" s="41"/>
      <c r="AC113" s="41"/>
      <c r="AD113" s="41"/>
      <c r="AE113" s="41"/>
      <c r="AT113" s="19" t="s">
        <v>592</v>
      </c>
      <c r="AU113" s="19" t="s">
        <v>84</v>
      </c>
    </row>
    <row r="114" s="2" customFormat="1" ht="139.2" customHeight="1">
      <c r="A114" s="41"/>
      <c r="B114" s="42"/>
      <c r="C114" s="207" t="s">
        <v>76</v>
      </c>
      <c r="D114" s="207" t="s">
        <v>166</v>
      </c>
      <c r="E114" s="208" t="s">
        <v>2081</v>
      </c>
      <c r="F114" s="209" t="s">
        <v>2082</v>
      </c>
      <c r="G114" s="210" t="s">
        <v>1597</v>
      </c>
      <c r="H114" s="211">
        <v>1</v>
      </c>
      <c r="I114" s="212"/>
      <c r="J114" s="213">
        <f>ROUND(I114*H114,2)</f>
        <v>0</v>
      </c>
      <c r="K114" s="209" t="s">
        <v>32</v>
      </c>
      <c r="L114" s="47"/>
      <c r="M114" s="214" t="s">
        <v>32</v>
      </c>
      <c r="N114" s="215" t="s">
        <v>47</v>
      </c>
      <c r="O114" s="87"/>
      <c r="P114" s="216">
        <f>O114*H114</f>
        <v>0</v>
      </c>
      <c r="Q114" s="216">
        <v>0</v>
      </c>
      <c r="R114" s="216">
        <f>Q114*H114</f>
        <v>0</v>
      </c>
      <c r="S114" s="216">
        <v>0</v>
      </c>
      <c r="T114" s="217">
        <f>S114*H114</f>
        <v>0</v>
      </c>
      <c r="U114" s="41"/>
      <c r="V114" s="41"/>
      <c r="W114" s="41"/>
      <c r="X114" s="41"/>
      <c r="Y114" s="41"/>
      <c r="Z114" s="41"/>
      <c r="AA114" s="41"/>
      <c r="AB114" s="41"/>
      <c r="AC114" s="41"/>
      <c r="AD114" s="41"/>
      <c r="AE114" s="41"/>
      <c r="AR114" s="218" t="s">
        <v>171</v>
      </c>
      <c r="AT114" s="218" t="s">
        <v>166</v>
      </c>
      <c r="AU114" s="218" t="s">
        <v>84</v>
      </c>
      <c r="AY114" s="19" t="s">
        <v>164</v>
      </c>
      <c r="BE114" s="219">
        <f>IF(N114="základní",J114,0)</f>
        <v>0</v>
      </c>
      <c r="BF114" s="219">
        <f>IF(N114="snížená",J114,0)</f>
        <v>0</v>
      </c>
      <c r="BG114" s="219">
        <f>IF(N114="zákl. přenesená",J114,0)</f>
        <v>0</v>
      </c>
      <c r="BH114" s="219">
        <f>IF(N114="sníž. přenesená",J114,0)</f>
        <v>0</v>
      </c>
      <c r="BI114" s="219">
        <f>IF(N114="nulová",J114,0)</f>
        <v>0</v>
      </c>
      <c r="BJ114" s="19" t="s">
        <v>84</v>
      </c>
      <c r="BK114" s="219">
        <f>ROUND(I114*H114,2)</f>
        <v>0</v>
      </c>
      <c r="BL114" s="19" t="s">
        <v>171</v>
      </c>
      <c r="BM114" s="218" t="s">
        <v>383</v>
      </c>
    </row>
    <row r="115" s="2" customFormat="1">
      <c r="A115" s="41"/>
      <c r="B115" s="42"/>
      <c r="C115" s="43"/>
      <c r="D115" s="227" t="s">
        <v>592</v>
      </c>
      <c r="E115" s="43"/>
      <c r="F115" s="268" t="s">
        <v>2083</v>
      </c>
      <c r="G115" s="43"/>
      <c r="H115" s="43"/>
      <c r="I115" s="222"/>
      <c r="J115" s="43"/>
      <c r="K115" s="43"/>
      <c r="L115" s="47"/>
      <c r="M115" s="223"/>
      <c r="N115" s="224"/>
      <c r="O115" s="87"/>
      <c r="P115" s="87"/>
      <c r="Q115" s="87"/>
      <c r="R115" s="87"/>
      <c r="S115" s="87"/>
      <c r="T115" s="88"/>
      <c r="U115" s="41"/>
      <c r="V115" s="41"/>
      <c r="W115" s="41"/>
      <c r="X115" s="41"/>
      <c r="Y115" s="41"/>
      <c r="Z115" s="41"/>
      <c r="AA115" s="41"/>
      <c r="AB115" s="41"/>
      <c r="AC115" s="41"/>
      <c r="AD115" s="41"/>
      <c r="AE115" s="41"/>
      <c r="AT115" s="19" t="s">
        <v>592</v>
      </c>
      <c r="AU115" s="19" t="s">
        <v>84</v>
      </c>
    </row>
    <row r="116" s="2" customFormat="1" ht="26.4" customHeight="1">
      <c r="A116" s="41"/>
      <c r="B116" s="42"/>
      <c r="C116" s="207" t="s">
        <v>76</v>
      </c>
      <c r="D116" s="207" t="s">
        <v>166</v>
      </c>
      <c r="E116" s="208" t="s">
        <v>2084</v>
      </c>
      <c r="F116" s="209" t="s">
        <v>2085</v>
      </c>
      <c r="G116" s="210" t="s">
        <v>1597</v>
      </c>
      <c r="H116" s="211">
        <v>3</v>
      </c>
      <c r="I116" s="212"/>
      <c r="J116" s="213">
        <f>ROUND(I116*H116,2)</f>
        <v>0</v>
      </c>
      <c r="K116" s="209" t="s">
        <v>32</v>
      </c>
      <c r="L116" s="47"/>
      <c r="M116" s="214" t="s">
        <v>32</v>
      </c>
      <c r="N116" s="215" t="s">
        <v>47</v>
      </c>
      <c r="O116" s="87"/>
      <c r="P116" s="216">
        <f>O116*H116</f>
        <v>0</v>
      </c>
      <c r="Q116" s="216">
        <v>0</v>
      </c>
      <c r="R116" s="216">
        <f>Q116*H116</f>
        <v>0</v>
      </c>
      <c r="S116" s="216">
        <v>0</v>
      </c>
      <c r="T116" s="217">
        <f>S116*H116</f>
        <v>0</v>
      </c>
      <c r="U116" s="41"/>
      <c r="V116" s="41"/>
      <c r="W116" s="41"/>
      <c r="X116" s="41"/>
      <c r="Y116" s="41"/>
      <c r="Z116" s="41"/>
      <c r="AA116" s="41"/>
      <c r="AB116" s="41"/>
      <c r="AC116" s="41"/>
      <c r="AD116" s="41"/>
      <c r="AE116" s="41"/>
      <c r="AR116" s="218" t="s">
        <v>171</v>
      </c>
      <c r="AT116" s="218" t="s">
        <v>166</v>
      </c>
      <c r="AU116" s="218" t="s">
        <v>84</v>
      </c>
      <c r="AY116" s="19" t="s">
        <v>164</v>
      </c>
      <c r="BE116" s="219">
        <f>IF(N116="základní",J116,0)</f>
        <v>0</v>
      </c>
      <c r="BF116" s="219">
        <f>IF(N116="snížená",J116,0)</f>
        <v>0</v>
      </c>
      <c r="BG116" s="219">
        <f>IF(N116="zákl. přenesená",J116,0)</f>
        <v>0</v>
      </c>
      <c r="BH116" s="219">
        <f>IF(N116="sníž. přenesená",J116,0)</f>
        <v>0</v>
      </c>
      <c r="BI116" s="219">
        <f>IF(N116="nulová",J116,0)</f>
        <v>0</v>
      </c>
      <c r="BJ116" s="19" t="s">
        <v>84</v>
      </c>
      <c r="BK116" s="219">
        <f>ROUND(I116*H116,2)</f>
        <v>0</v>
      </c>
      <c r="BL116" s="19" t="s">
        <v>171</v>
      </c>
      <c r="BM116" s="218" t="s">
        <v>397</v>
      </c>
    </row>
    <row r="117" s="2" customFormat="1">
      <c r="A117" s="41"/>
      <c r="B117" s="42"/>
      <c r="C117" s="43"/>
      <c r="D117" s="227" t="s">
        <v>592</v>
      </c>
      <c r="E117" s="43"/>
      <c r="F117" s="268" t="s">
        <v>2086</v>
      </c>
      <c r="G117" s="43"/>
      <c r="H117" s="43"/>
      <c r="I117" s="222"/>
      <c r="J117" s="43"/>
      <c r="K117" s="43"/>
      <c r="L117" s="47"/>
      <c r="M117" s="223"/>
      <c r="N117" s="224"/>
      <c r="O117" s="87"/>
      <c r="P117" s="87"/>
      <c r="Q117" s="87"/>
      <c r="R117" s="87"/>
      <c r="S117" s="87"/>
      <c r="T117" s="88"/>
      <c r="U117" s="41"/>
      <c r="V117" s="41"/>
      <c r="W117" s="41"/>
      <c r="X117" s="41"/>
      <c r="Y117" s="41"/>
      <c r="Z117" s="41"/>
      <c r="AA117" s="41"/>
      <c r="AB117" s="41"/>
      <c r="AC117" s="41"/>
      <c r="AD117" s="41"/>
      <c r="AE117" s="41"/>
      <c r="AT117" s="19" t="s">
        <v>592</v>
      </c>
      <c r="AU117" s="19" t="s">
        <v>84</v>
      </c>
    </row>
    <row r="118" s="12" customFormat="1" ht="25.92" customHeight="1">
      <c r="A118" s="12"/>
      <c r="B118" s="191"/>
      <c r="C118" s="192"/>
      <c r="D118" s="193" t="s">
        <v>75</v>
      </c>
      <c r="E118" s="194" t="s">
        <v>1984</v>
      </c>
      <c r="F118" s="194" t="s">
        <v>2087</v>
      </c>
      <c r="G118" s="192"/>
      <c r="H118" s="192"/>
      <c r="I118" s="195"/>
      <c r="J118" s="196">
        <f>BK118</f>
        <v>0</v>
      </c>
      <c r="K118" s="192"/>
      <c r="L118" s="197"/>
      <c r="M118" s="198"/>
      <c r="N118" s="199"/>
      <c r="O118" s="199"/>
      <c r="P118" s="200">
        <f>SUM(P119:P166)</f>
        <v>0</v>
      </c>
      <c r="Q118" s="199"/>
      <c r="R118" s="200">
        <f>SUM(R119:R166)</f>
        <v>0</v>
      </c>
      <c r="S118" s="199"/>
      <c r="T118" s="201">
        <f>SUM(T119:T166)</f>
        <v>0</v>
      </c>
      <c r="U118" s="12"/>
      <c r="V118" s="12"/>
      <c r="W118" s="12"/>
      <c r="X118" s="12"/>
      <c r="Y118" s="12"/>
      <c r="Z118" s="12"/>
      <c r="AA118" s="12"/>
      <c r="AB118" s="12"/>
      <c r="AC118" s="12"/>
      <c r="AD118" s="12"/>
      <c r="AE118" s="12"/>
      <c r="AR118" s="202" t="s">
        <v>84</v>
      </c>
      <c r="AT118" s="203" t="s">
        <v>75</v>
      </c>
      <c r="AU118" s="203" t="s">
        <v>76</v>
      </c>
      <c r="AY118" s="202" t="s">
        <v>164</v>
      </c>
      <c r="BK118" s="204">
        <f>SUM(BK119:BK166)</f>
        <v>0</v>
      </c>
    </row>
    <row r="119" s="2" customFormat="1" ht="168" customHeight="1">
      <c r="A119" s="41"/>
      <c r="B119" s="42"/>
      <c r="C119" s="207" t="s">
        <v>76</v>
      </c>
      <c r="D119" s="207" t="s">
        <v>166</v>
      </c>
      <c r="E119" s="208" t="s">
        <v>2088</v>
      </c>
      <c r="F119" s="209" t="s">
        <v>2089</v>
      </c>
      <c r="G119" s="210" t="s">
        <v>1597</v>
      </c>
      <c r="H119" s="211">
        <v>1</v>
      </c>
      <c r="I119" s="212"/>
      <c r="J119" s="213">
        <f>ROUND(I119*H119,2)</f>
        <v>0</v>
      </c>
      <c r="K119" s="209" t="s">
        <v>32</v>
      </c>
      <c r="L119" s="47"/>
      <c r="M119" s="214" t="s">
        <v>32</v>
      </c>
      <c r="N119" s="215" t="s">
        <v>47</v>
      </c>
      <c r="O119" s="87"/>
      <c r="P119" s="216">
        <f>O119*H119</f>
        <v>0</v>
      </c>
      <c r="Q119" s="216">
        <v>0</v>
      </c>
      <c r="R119" s="216">
        <f>Q119*H119</f>
        <v>0</v>
      </c>
      <c r="S119" s="216">
        <v>0</v>
      </c>
      <c r="T119" s="217">
        <f>S119*H119</f>
        <v>0</v>
      </c>
      <c r="U119" s="41"/>
      <c r="V119" s="41"/>
      <c r="W119" s="41"/>
      <c r="X119" s="41"/>
      <c r="Y119" s="41"/>
      <c r="Z119" s="41"/>
      <c r="AA119" s="41"/>
      <c r="AB119" s="41"/>
      <c r="AC119" s="41"/>
      <c r="AD119" s="41"/>
      <c r="AE119" s="41"/>
      <c r="AR119" s="218" t="s">
        <v>171</v>
      </c>
      <c r="AT119" s="218" t="s">
        <v>166</v>
      </c>
      <c r="AU119" s="218" t="s">
        <v>84</v>
      </c>
      <c r="AY119" s="19" t="s">
        <v>164</v>
      </c>
      <c r="BE119" s="219">
        <f>IF(N119="základní",J119,0)</f>
        <v>0</v>
      </c>
      <c r="BF119" s="219">
        <f>IF(N119="snížená",J119,0)</f>
        <v>0</v>
      </c>
      <c r="BG119" s="219">
        <f>IF(N119="zákl. přenesená",J119,0)</f>
        <v>0</v>
      </c>
      <c r="BH119" s="219">
        <f>IF(N119="sníž. přenesená",J119,0)</f>
        <v>0</v>
      </c>
      <c r="BI119" s="219">
        <f>IF(N119="nulová",J119,0)</f>
        <v>0</v>
      </c>
      <c r="BJ119" s="19" t="s">
        <v>84</v>
      </c>
      <c r="BK119" s="219">
        <f>ROUND(I119*H119,2)</f>
        <v>0</v>
      </c>
      <c r="BL119" s="19" t="s">
        <v>171</v>
      </c>
      <c r="BM119" s="218" t="s">
        <v>407</v>
      </c>
    </row>
    <row r="120" s="2" customFormat="1">
      <c r="A120" s="41"/>
      <c r="B120" s="42"/>
      <c r="C120" s="43"/>
      <c r="D120" s="227" t="s">
        <v>592</v>
      </c>
      <c r="E120" s="43"/>
      <c r="F120" s="268" t="s">
        <v>2090</v>
      </c>
      <c r="G120" s="43"/>
      <c r="H120" s="43"/>
      <c r="I120" s="222"/>
      <c r="J120" s="43"/>
      <c r="K120" s="43"/>
      <c r="L120" s="47"/>
      <c r="M120" s="223"/>
      <c r="N120" s="224"/>
      <c r="O120" s="87"/>
      <c r="P120" s="87"/>
      <c r="Q120" s="87"/>
      <c r="R120" s="87"/>
      <c r="S120" s="87"/>
      <c r="T120" s="88"/>
      <c r="U120" s="41"/>
      <c r="V120" s="41"/>
      <c r="W120" s="41"/>
      <c r="X120" s="41"/>
      <c r="Y120" s="41"/>
      <c r="Z120" s="41"/>
      <c r="AA120" s="41"/>
      <c r="AB120" s="41"/>
      <c r="AC120" s="41"/>
      <c r="AD120" s="41"/>
      <c r="AE120" s="41"/>
      <c r="AT120" s="19" t="s">
        <v>592</v>
      </c>
      <c r="AU120" s="19" t="s">
        <v>84</v>
      </c>
    </row>
    <row r="121" s="2" customFormat="1" ht="168" customHeight="1">
      <c r="A121" s="41"/>
      <c r="B121" s="42"/>
      <c r="C121" s="207" t="s">
        <v>76</v>
      </c>
      <c r="D121" s="207" t="s">
        <v>166</v>
      </c>
      <c r="E121" s="208" t="s">
        <v>2091</v>
      </c>
      <c r="F121" s="209" t="s">
        <v>2092</v>
      </c>
      <c r="G121" s="210" t="s">
        <v>1597</v>
      </c>
      <c r="H121" s="211">
        <v>2</v>
      </c>
      <c r="I121" s="212"/>
      <c r="J121" s="213">
        <f>ROUND(I121*H121,2)</f>
        <v>0</v>
      </c>
      <c r="K121" s="209" t="s">
        <v>32</v>
      </c>
      <c r="L121" s="47"/>
      <c r="M121" s="214" t="s">
        <v>32</v>
      </c>
      <c r="N121" s="215" t="s">
        <v>47</v>
      </c>
      <c r="O121" s="87"/>
      <c r="P121" s="216">
        <f>O121*H121</f>
        <v>0</v>
      </c>
      <c r="Q121" s="216">
        <v>0</v>
      </c>
      <c r="R121" s="216">
        <f>Q121*H121</f>
        <v>0</v>
      </c>
      <c r="S121" s="216">
        <v>0</v>
      </c>
      <c r="T121" s="217">
        <f>S121*H121</f>
        <v>0</v>
      </c>
      <c r="U121" s="41"/>
      <c r="V121" s="41"/>
      <c r="W121" s="41"/>
      <c r="X121" s="41"/>
      <c r="Y121" s="41"/>
      <c r="Z121" s="41"/>
      <c r="AA121" s="41"/>
      <c r="AB121" s="41"/>
      <c r="AC121" s="41"/>
      <c r="AD121" s="41"/>
      <c r="AE121" s="41"/>
      <c r="AR121" s="218" t="s">
        <v>171</v>
      </c>
      <c r="AT121" s="218" t="s">
        <v>166</v>
      </c>
      <c r="AU121" s="218" t="s">
        <v>84</v>
      </c>
      <c r="AY121" s="19" t="s">
        <v>164</v>
      </c>
      <c r="BE121" s="219">
        <f>IF(N121="základní",J121,0)</f>
        <v>0</v>
      </c>
      <c r="BF121" s="219">
        <f>IF(N121="snížená",J121,0)</f>
        <v>0</v>
      </c>
      <c r="BG121" s="219">
        <f>IF(N121="zákl. přenesená",J121,0)</f>
        <v>0</v>
      </c>
      <c r="BH121" s="219">
        <f>IF(N121="sníž. přenesená",J121,0)</f>
        <v>0</v>
      </c>
      <c r="BI121" s="219">
        <f>IF(N121="nulová",J121,0)</f>
        <v>0</v>
      </c>
      <c r="BJ121" s="19" t="s">
        <v>84</v>
      </c>
      <c r="BK121" s="219">
        <f>ROUND(I121*H121,2)</f>
        <v>0</v>
      </c>
      <c r="BL121" s="19" t="s">
        <v>171</v>
      </c>
      <c r="BM121" s="218" t="s">
        <v>418</v>
      </c>
    </row>
    <row r="122" s="2" customFormat="1">
      <c r="A122" s="41"/>
      <c r="B122" s="42"/>
      <c r="C122" s="43"/>
      <c r="D122" s="227" t="s">
        <v>592</v>
      </c>
      <c r="E122" s="43"/>
      <c r="F122" s="268" t="s">
        <v>2090</v>
      </c>
      <c r="G122" s="43"/>
      <c r="H122" s="43"/>
      <c r="I122" s="222"/>
      <c r="J122" s="43"/>
      <c r="K122" s="43"/>
      <c r="L122" s="47"/>
      <c r="M122" s="223"/>
      <c r="N122" s="224"/>
      <c r="O122" s="87"/>
      <c r="P122" s="87"/>
      <c r="Q122" s="87"/>
      <c r="R122" s="87"/>
      <c r="S122" s="87"/>
      <c r="T122" s="88"/>
      <c r="U122" s="41"/>
      <c r="V122" s="41"/>
      <c r="W122" s="41"/>
      <c r="X122" s="41"/>
      <c r="Y122" s="41"/>
      <c r="Z122" s="41"/>
      <c r="AA122" s="41"/>
      <c r="AB122" s="41"/>
      <c r="AC122" s="41"/>
      <c r="AD122" s="41"/>
      <c r="AE122" s="41"/>
      <c r="AT122" s="19" t="s">
        <v>592</v>
      </c>
      <c r="AU122" s="19" t="s">
        <v>84</v>
      </c>
    </row>
    <row r="123" s="2" customFormat="1" ht="168" customHeight="1">
      <c r="A123" s="41"/>
      <c r="B123" s="42"/>
      <c r="C123" s="207" t="s">
        <v>76</v>
      </c>
      <c r="D123" s="207" t="s">
        <v>166</v>
      </c>
      <c r="E123" s="208" t="s">
        <v>2093</v>
      </c>
      <c r="F123" s="209" t="s">
        <v>2094</v>
      </c>
      <c r="G123" s="210" t="s">
        <v>1597</v>
      </c>
      <c r="H123" s="211">
        <v>2</v>
      </c>
      <c r="I123" s="212"/>
      <c r="J123" s="213">
        <f>ROUND(I123*H123,2)</f>
        <v>0</v>
      </c>
      <c r="K123" s="209" t="s">
        <v>32</v>
      </c>
      <c r="L123" s="47"/>
      <c r="M123" s="214" t="s">
        <v>32</v>
      </c>
      <c r="N123" s="215" t="s">
        <v>47</v>
      </c>
      <c r="O123" s="87"/>
      <c r="P123" s="216">
        <f>O123*H123</f>
        <v>0</v>
      </c>
      <c r="Q123" s="216">
        <v>0</v>
      </c>
      <c r="R123" s="216">
        <f>Q123*H123</f>
        <v>0</v>
      </c>
      <c r="S123" s="216">
        <v>0</v>
      </c>
      <c r="T123" s="217">
        <f>S123*H123</f>
        <v>0</v>
      </c>
      <c r="U123" s="41"/>
      <c r="V123" s="41"/>
      <c r="W123" s="41"/>
      <c r="X123" s="41"/>
      <c r="Y123" s="41"/>
      <c r="Z123" s="41"/>
      <c r="AA123" s="41"/>
      <c r="AB123" s="41"/>
      <c r="AC123" s="41"/>
      <c r="AD123" s="41"/>
      <c r="AE123" s="41"/>
      <c r="AR123" s="218" t="s">
        <v>171</v>
      </c>
      <c r="AT123" s="218" t="s">
        <v>166</v>
      </c>
      <c r="AU123" s="218" t="s">
        <v>84</v>
      </c>
      <c r="AY123" s="19" t="s">
        <v>164</v>
      </c>
      <c r="BE123" s="219">
        <f>IF(N123="základní",J123,0)</f>
        <v>0</v>
      </c>
      <c r="BF123" s="219">
        <f>IF(N123="snížená",J123,0)</f>
        <v>0</v>
      </c>
      <c r="BG123" s="219">
        <f>IF(N123="zákl. přenesená",J123,0)</f>
        <v>0</v>
      </c>
      <c r="BH123" s="219">
        <f>IF(N123="sníž. přenesená",J123,0)</f>
        <v>0</v>
      </c>
      <c r="BI123" s="219">
        <f>IF(N123="nulová",J123,0)</f>
        <v>0</v>
      </c>
      <c r="BJ123" s="19" t="s">
        <v>84</v>
      </c>
      <c r="BK123" s="219">
        <f>ROUND(I123*H123,2)</f>
        <v>0</v>
      </c>
      <c r="BL123" s="19" t="s">
        <v>171</v>
      </c>
      <c r="BM123" s="218" t="s">
        <v>445</v>
      </c>
    </row>
    <row r="124" s="2" customFormat="1">
      <c r="A124" s="41"/>
      <c r="B124" s="42"/>
      <c r="C124" s="43"/>
      <c r="D124" s="227" t="s">
        <v>592</v>
      </c>
      <c r="E124" s="43"/>
      <c r="F124" s="268" t="s">
        <v>2090</v>
      </c>
      <c r="G124" s="43"/>
      <c r="H124" s="43"/>
      <c r="I124" s="222"/>
      <c r="J124" s="43"/>
      <c r="K124" s="43"/>
      <c r="L124" s="47"/>
      <c r="M124" s="223"/>
      <c r="N124" s="224"/>
      <c r="O124" s="87"/>
      <c r="P124" s="87"/>
      <c r="Q124" s="87"/>
      <c r="R124" s="87"/>
      <c r="S124" s="87"/>
      <c r="T124" s="88"/>
      <c r="U124" s="41"/>
      <c r="V124" s="41"/>
      <c r="W124" s="41"/>
      <c r="X124" s="41"/>
      <c r="Y124" s="41"/>
      <c r="Z124" s="41"/>
      <c r="AA124" s="41"/>
      <c r="AB124" s="41"/>
      <c r="AC124" s="41"/>
      <c r="AD124" s="41"/>
      <c r="AE124" s="41"/>
      <c r="AT124" s="19" t="s">
        <v>592</v>
      </c>
      <c r="AU124" s="19" t="s">
        <v>84</v>
      </c>
    </row>
    <row r="125" s="2" customFormat="1" ht="168" customHeight="1">
      <c r="A125" s="41"/>
      <c r="B125" s="42"/>
      <c r="C125" s="207" t="s">
        <v>76</v>
      </c>
      <c r="D125" s="207" t="s">
        <v>166</v>
      </c>
      <c r="E125" s="208" t="s">
        <v>2095</v>
      </c>
      <c r="F125" s="209" t="s">
        <v>2096</v>
      </c>
      <c r="G125" s="210" t="s">
        <v>1597</v>
      </c>
      <c r="H125" s="211">
        <v>1</v>
      </c>
      <c r="I125" s="212"/>
      <c r="J125" s="213">
        <f>ROUND(I125*H125,2)</f>
        <v>0</v>
      </c>
      <c r="K125" s="209" t="s">
        <v>32</v>
      </c>
      <c r="L125" s="47"/>
      <c r="M125" s="214" t="s">
        <v>32</v>
      </c>
      <c r="N125" s="215" t="s">
        <v>47</v>
      </c>
      <c r="O125" s="87"/>
      <c r="P125" s="216">
        <f>O125*H125</f>
        <v>0</v>
      </c>
      <c r="Q125" s="216">
        <v>0</v>
      </c>
      <c r="R125" s="216">
        <f>Q125*H125</f>
        <v>0</v>
      </c>
      <c r="S125" s="216">
        <v>0</v>
      </c>
      <c r="T125" s="217">
        <f>S125*H125</f>
        <v>0</v>
      </c>
      <c r="U125" s="41"/>
      <c r="V125" s="41"/>
      <c r="W125" s="41"/>
      <c r="X125" s="41"/>
      <c r="Y125" s="41"/>
      <c r="Z125" s="41"/>
      <c r="AA125" s="41"/>
      <c r="AB125" s="41"/>
      <c r="AC125" s="41"/>
      <c r="AD125" s="41"/>
      <c r="AE125" s="41"/>
      <c r="AR125" s="218" t="s">
        <v>171</v>
      </c>
      <c r="AT125" s="218" t="s">
        <v>166</v>
      </c>
      <c r="AU125" s="218" t="s">
        <v>84</v>
      </c>
      <c r="AY125" s="19" t="s">
        <v>164</v>
      </c>
      <c r="BE125" s="219">
        <f>IF(N125="základní",J125,0)</f>
        <v>0</v>
      </c>
      <c r="BF125" s="219">
        <f>IF(N125="snížená",J125,0)</f>
        <v>0</v>
      </c>
      <c r="BG125" s="219">
        <f>IF(N125="zákl. přenesená",J125,0)</f>
        <v>0</v>
      </c>
      <c r="BH125" s="219">
        <f>IF(N125="sníž. přenesená",J125,0)</f>
        <v>0</v>
      </c>
      <c r="BI125" s="219">
        <f>IF(N125="nulová",J125,0)</f>
        <v>0</v>
      </c>
      <c r="BJ125" s="19" t="s">
        <v>84</v>
      </c>
      <c r="BK125" s="219">
        <f>ROUND(I125*H125,2)</f>
        <v>0</v>
      </c>
      <c r="BL125" s="19" t="s">
        <v>171</v>
      </c>
      <c r="BM125" s="218" t="s">
        <v>453</v>
      </c>
    </row>
    <row r="126" s="2" customFormat="1">
      <c r="A126" s="41"/>
      <c r="B126" s="42"/>
      <c r="C126" s="43"/>
      <c r="D126" s="227" t="s">
        <v>592</v>
      </c>
      <c r="E126" s="43"/>
      <c r="F126" s="268" t="s">
        <v>2090</v>
      </c>
      <c r="G126" s="43"/>
      <c r="H126" s="43"/>
      <c r="I126" s="222"/>
      <c r="J126" s="43"/>
      <c r="K126" s="43"/>
      <c r="L126" s="47"/>
      <c r="M126" s="223"/>
      <c r="N126" s="224"/>
      <c r="O126" s="87"/>
      <c r="P126" s="87"/>
      <c r="Q126" s="87"/>
      <c r="R126" s="87"/>
      <c r="S126" s="87"/>
      <c r="T126" s="88"/>
      <c r="U126" s="41"/>
      <c r="V126" s="41"/>
      <c r="W126" s="41"/>
      <c r="X126" s="41"/>
      <c r="Y126" s="41"/>
      <c r="Z126" s="41"/>
      <c r="AA126" s="41"/>
      <c r="AB126" s="41"/>
      <c r="AC126" s="41"/>
      <c r="AD126" s="41"/>
      <c r="AE126" s="41"/>
      <c r="AT126" s="19" t="s">
        <v>592</v>
      </c>
      <c r="AU126" s="19" t="s">
        <v>84</v>
      </c>
    </row>
    <row r="127" s="2" customFormat="1" ht="168" customHeight="1">
      <c r="A127" s="41"/>
      <c r="B127" s="42"/>
      <c r="C127" s="207" t="s">
        <v>76</v>
      </c>
      <c r="D127" s="207" t="s">
        <v>166</v>
      </c>
      <c r="E127" s="208" t="s">
        <v>2097</v>
      </c>
      <c r="F127" s="209" t="s">
        <v>2098</v>
      </c>
      <c r="G127" s="210" t="s">
        <v>1597</v>
      </c>
      <c r="H127" s="211">
        <v>1</v>
      </c>
      <c r="I127" s="212"/>
      <c r="J127" s="213">
        <f>ROUND(I127*H127,2)</f>
        <v>0</v>
      </c>
      <c r="K127" s="209" t="s">
        <v>32</v>
      </c>
      <c r="L127" s="47"/>
      <c r="M127" s="214" t="s">
        <v>32</v>
      </c>
      <c r="N127" s="215" t="s">
        <v>47</v>
      </c>
      <c r="O127" s="87"/>
      <c r="P127" s="216">
        <f>O127*H127</f>
        <v>0</v>
      </c>
      <c r="Q127" s="216">
        <v>0</v>
      </c>
      <c r="R127" s="216">
        <f>Q127*H127</f>
        <v>0</v>
      </c>
      <c r="S127" s="216">
        <v>0</v>
      </c>
      <c r="T127" s="217">
        <f>S127*H127</f>
        <v>0</v>
      </c>
      <c r="U127" s="41"/>
      <c r="V127" s="41"/>
      <c r="W127" s="41"/>
      <c r="X127" s="41"/>
      <c r="Y127" s="41"/>
      <c r="Z127" s="41"/>
      <c r="AA127" s="41"/>
      <c r="AB127" s="41"/>
      <c r="AC127" s="41"/>
      <c r="AD127" s="41"/>
      <c r="AE127" s="41"/>
      <c r="AR127" s="218" t="s">
        <v>171</v>
      </c>
      <c r="AT127" s="218" t="s">
        <v>166</v>
      </c>
      <c r="AU127" s="218" t="s">
        <v>84</v>
      </c>
      <c r="AY127" s="19" t="s">
        <v>164</v>
      </c>
      <c r="BE127" s="219">
        <f>IF(N127="základní",J127,0)</f>
        <v>0</v>
      </c>
      <c r="BF127" s="219">
        <f>IF(N127="snížená",J127,0)</f>
        <v>0</v>
      </c>
      <c r="BG127" s="219">
        <f>IF(N127="zákl. přenesená",J127,0)</f>
        <v>0</v>
      </c>
      <c r="BH127" s="219">
        <f>IF(N127="sníž. přenesená",J127,0)</f>
        <v>0</v>
      </c>
      <c r="BI127" s="219">
        <f>IF(N127="nulová",J127,0)</f>
        <v>0</v>
      </c>
      <c r="BJ127" s="19" t="s">
        <v>84</v>
      </c>
      <c r="BK127" s="219">
        <f>ROUND(I127*H127,2)</f>
        <v>0</v>
      </c>
      <c r="BL127" s="19" t="s">
        <v>171</v>
      </c>
      <c r="BM127" s="218" t="s">
        <v>462</v>
      </c>
    </row>
    <row r="128" s="2" customFormat="1">
      <c r="A128" s="41"/>
      <c r="B128" s="42"/>
      <c r="C128" s="43"/>
      <c r="D128" s="227" t="s">
        <v>592</v>
      </c>
      <c r="E128" s="43"/>
      <c r="F128" s="268" t="s">
        <v>2090</v>
      </c>
      <c r="G128" s="43"/>
      <c r="H128" s="43"/>
      <c r="I128" s="222"/>
      <c r="J128" s="43"/>
      <c r="K128" s="43"/>
      <c r="L128" s="47"/>
      <c r="M128" s="223"/>
      <c r="N128" s="224"/>
      <c r="O128" s="87"/>
      <c r="P128" s="87"/>
      <c r="Q128" s="87"/>
      <c r="R128" s="87"/>
      <c r="S128" s="87"/>
      <c r="T128" s="88"/>
      <c r="U128" s="41"/>
      <c r="V128" s="41"/>
      <c r="W128" s="41"/>
      <c r="X128" s="41"/>
      <c r="Y128" s="41"/>
      <c r="Z128" s="41"/>
      <c r="AA128" s="41"/>
      <c r="AB128" s="41"/>
      <c r="AC128" s="41"/>
      <c r="AD128" s="41"/>
      <c r="AE128" s="41"/>
      <c r="AT128" s="19" t="s">
        <v>592</v>
      </c>
      <c r="AU128" s="19" t="s">
        <v>84</v>
      </c>
    </row>
    <row r="129" s="2" customFormat="1" ht="168" customHeight="1">
      <c r="A129" s="41"/>
      <c r="B129" s="42"/>
      <c r="C129" s="207" t="s">
        <v>76</v>
      </c>
      <c r="D129" s="207" t="s">
        <v>166</v>
      </c>
      <c r="E129" s="208" t="s">
        <v>2099</v>
      </c>
      <c r="F129" s="209" t="s">
        <v>2100</v>
      </c>
      <c r="G129" s="210" t="s">
        <v>1597</v>
      </c>
      <c r="H129" s="211">
        <v>1</v>
      </c>
      <c r="I129" s="212"/>
      <c r="J129" s="213">
        <f>ROUND(I129*H129,2)</f>
        <v>0</v>
      </c>
      <c r="K129" s="209" t="s">
        <v>32</v>
      </c>
      <c r="L129" s="47"/>
      <c r="M129" s="214" t="s">
        <v>32</v>
      </c>
      <c r="N129" s="215" t="s">
        <v>47</v>
      </c>
      <c r="O129" s="87"/>
      <c r="P129" s="216">
        <f>O129*H129</f>
        <v>0</v>
      </c>
      <c r="Q129" s="216">
        <v>0</v>
      </c>
      <c r="R129" s="216">
        <f>Q129*H129</f>
        <v>0</v>
      </c>
      <c r="S129" s="216">
        <v>0</v>
      </c>
      <c r="T129" s="217">
        <f>S129*H129</f>
        <v>0</v>
      </c>
      <c r="U129" s="41"/>
      <c r="V129" s="41"/>
      <c r="W129" s="41"/>
      <c r="X129" s="41"/>
      <c r="Y129" s="41"/>
      <c r="Z129" s="41"/>
      <c r="AA129" s="41"/>
      <c r="AB129" s="41"/>
      <c r="AC129" s="41"/>
      <c r="AD129" s="41"/>
      <c r="AE129" s="41"/>
      <c r="AR129" s="218" t="s">
        <v>171</v>
      </c>
      <c r="AT129" s="218" t="s">
        <v>166</v>
      </c>
      <c r="AU129" s="218" t="s">
        <v>84</v>
      </c>
      <c r="AY129" s="19" t="s">
        <v>164</v>
      </c>
      <c r="BE129" s="219">
        <f>IF(N129="základní",J129,0)</f>
        <v>0</v>
      </c>
      <c r="BF129" s="219">
        <f>IF(N129="snížená",J129,0)</f>
        <v>0</v>
      </c>
      <c r="BG129" s="219">
        <f>IF(N129="zákl. přenesená",J129,0)</f>
        <v>0</v>
      </c>
      <c r="BH129" s="219">
        <f>IF(N129="sníž. přenesená",J129,0)</f>
        <v>0</v>
      </c>
      <c r="BI129" s="219">
        <f>IF(N129="nulová",J129,0)</f>
        <v>0</v>
      </c>
      <c r="BJ129" s="19" t="s">
        <v>84</v>
      </c>
      <c r="BK129" s="219">
        <f>ROUND(I129*H129,2)</f>
        <v>0</v>
      </c>
      <c r="BL129" s="19" t="s">
        <v>171</v>
      </c>
      <c r="BM129" s="218" t="s">
        <v>477</v>
      </c>
    </row>
    <row r="130" s="2" customFormat="1">
      <c r="A130" s="41"/>
      <c r="B130" s="42"/>
      <c r="C130" s="43"/>
      <c r="D130" s="227" t="s">
        <v>592</v>
      </c>
      <c r="E130" s="43"/>
      <c r="F130" s="268" t="s">
        <v>2090</v>
      </c>
      <c r="G130" s="43"/>
      <c r="H130" s="43"/>
      <c r="I130" s="222"/>
      <c r="J130" s="43"/>
      <c r="K130" s="43"/>
      <c r="L130" s="47"/>
      <c r="M130" s="223"/>
      <c r="N130" s="224"/>
      <c r="O130" s="87"/>
      <c r="P130" s="87"/>
      <c r="Q130" s="87"/>
      <c r="R130" s="87"/>
      <c r="S130" s="87"/>
      <c r="T130" s="88"/>
      <c r="U130" s="41"/>
      <c r="V130" s="41"/>
      <c r="W130" s="41"/>
      <c r="X130" s="41"/>
      <c r="Y130" s="41"/>
      <c r="Z130" s="41"/>
      <c r="AA130" s="41"/>
      <c r="AB130" s="41"/>
      <c r="AC130" s="41"/>
      <c r="AD130" s="41"/>
      <c r="AE130" s="41"/>
      <c r="AT130" s="19" t="s">
        <v>592</v>
      </c>
      <c r="AU130" s="19" t="s">
        <v>84</v>
      </c>
    </row>
    <row r="131" s="2" customFormat="1" ht="168" customHeight="1">
      <c r="A131" s="41"/>
      <c r="B131" s="42"/>
      <c r="C131" s="207" t="s">
        <v>76</v>
      </c>
      <c r="D131" s="207" t="s">
        <v>166</v>
      </c>
      <c r="E131" s="208" t="s">
        <v>2101</v>
      </c>
      <c r="F131" s="209" t="s">
        <v>2102</v>
      </c>
      <c r="G131" s="210" t="s">
        <v>1597</v>
      </c>
      <c r="H131" s="211">
        <v>2</v>
      </c>
      <c r="I131" s="212"/>
      <c r="J131" s="213">
        <f>ROUND(I131*H131,2)</f>
        <v>0</v>
      </c>
      <c r="K131" s="209" t="s">
        <v>32</v>
      </c>
      <c r="L131" s="47"/>
      <c r="M131" s="214" t="s">
        <v>32</v>
      </c>
      <c r="N131" s="215" t="s">
        <v>47</v>
      </c>
      <c r="O131" s="87"/>
      <c r="P131" s="216">
        <f>O131*H131</f>
        <v>0</v>
      </c>
      <c r="Q131" s="216">
        <v>0</v>
      </c>
      <c r="R131" s="216">
        <f>Q131*H131</f>
        <v>0</v>
      </c>
      <c r="S131" s="216">
        <v>0</v>
      </c>
      <c r="T131" s="217">
        <f>S131*H131</f>
        <v>0</v>
      </c>
      <c r="U131" s="41"/>
      <c r="V131" s="41"/>
      <c r="W131" s="41"/>
      <c r="X131" s="41"/>
      <c r="Y131" s="41"/>
      <c r="Z131" s="41"/>
      <c r="AA131" s="41"/>
      <c r="AB131" s="41"/>
      <c r="AC131" s="41"/>
      <c r="AD131" s="41"/>
      <c r="AE131" s="41"/>
      <c r="AR131" s="218" t="s">
        <v>171</v>
      </c>
      <c r="AT131" s="218" t="s">
        <v>166</v>
      </c>
      <c r="AU131" s="218" t="s">
        <v>84</v>
      </c>
      <c r="AY131" s="19" t="s">
        <v>164</v>
      </c>
      <c r="BE131" s="219">
        <f>IF(N131="základní",J131,0)</f>
        <v>0</v>
      </c>
      <c r="BF131" s="219">
        <f>IF(N131="snížená",J131,0)</f>
        <v>0</v>
      </c>
      <c r="BG131" s="219">
        <f>IF(N131="zákl. přenesená",J131,0)</f>
        <v>0</v>
      </c>
      <c r="BH131" s="219">
        <f>IF(N131="sníž. přenesená",J131,0)</f>
        <v>0</v>
      </c>
      <c r="BI131" s="219">
        <f>IF(N131="nulová",J131,0)</f>
        <v>0</v>
      </c>
      <c r="BJ131" s="19" t="s">
        <v>84</v>
      </c>
      <c r="BK131" s="219">
        <f>ROUND(I131*H131,2)</f>
        <v>0</v>
      </c>
      <c r="BL131" s="19" t="s">
        <v>171</v>
      </c>
      <c r="BM131" s="218" t="s">
        <v>488</v>
      </c>
    </row>
    <row r="132" s="2" customFormat="1">
      <c r="A132" s="41"/>
      <c r="B132" s="42"/>
      <c r="C132" s="43"/>
      <c r="D132" s="227" t="s">
        <v>592</v>
      </c>
      <c r="E132" s="43"/>
      <c r="F132" s="268" t="s">
        <v>2090</v>
      </c>
      <c r="G132" s="43"/>
      <c r="H132" s="43"/>
      <c r="I132" s="222"/>
      <c r="J132" s="43"/>
      <c r="K132" s="43"/>
      <c r="L132" s="47"/>
      <c r="M132" s="223"/>
      <c r="N132" s="224"/>
      <c r="O132" s="87"/>
      <c r="P132" s="87"/>
      <c r="Q132" s="87"/>
      <c r="R132" s="87"/>
      <c r="S132" s="87"/>
      <c r="T132" s="88"/>
      <c r="U132" s="41"/>
      <c r="V132" s="41"/>
      <c r="W132" s="41"/>
      <c r="X132" s="41"/>
      <c r="Y132" s="41"/>
      <c r="Z132" s="41"/>
      <c r="AA132" s="41"/>
      <c r="AB132" s="41"/>
      <c r="AC132" s="41"/>
      <c r="AD132" s="41"/>
      <c r="AE132" s="41"/>
      <c r="AT132" s="19" t="s">
        <v>592</v>
      </c>
      <c r="AU132" s="19" t="s">
        <v>84</v>
      </c>
    </row>
    <row r="133" s="2" customFormat="1" ht="168" customHeight="1">
      <c r="A133" s="41"/>
      <c r="B133" s="42"/>
      <c r="C133" s="207" t="s">
        <v>76</v>
      </c>
      <c r="D133" s="207" t="s">
        <v>166</v>
      </c>
      <c r="E133" s="208" t="s">
        <v>2103</v>
      </c>
      <c r="F133" s="209" t="s">
        <v>2104</v>
      </c>
      <c r="G133" s="210" t="s">
        <v>1597</v>
      </c>
      <c r="H133" s="211">
        <v>1</v>
      </c>
      <c r="I133" s="212"/>
      <c r="J133" s="213">
        <f>ROUND(I133*H133,2)</f>
        <v>0</v>
      </c>
      <c r="K133" s="209" t="s">
        <v>32</v>
      </c>
      <c r="L133" s="47"/>
      <c r="M133" s="214" t="s">
        <v>32</v>
      </c>
      <c r="N133" s="215" t="s">
        <v>47</v>
      </c>
      <c r="O133" s="87"/>
      <c r="P133" s="216">
        <f>O133*H133</f>
        <v>0</v>
      </c>
      <c r="Q133" s="216">
        <v>0</v>
      </c>
      <c r="R133" s="216">
        <f>Q133*H133</f>
        <v>0</v>
      </c>
      <c r="S133" s="216">
        <v>0</v>
      </c>
      <c r="T133" s="217">
        <f>S133*H133</f>
        <v>0</v>
      </c>
      <c r="U133" s="41"/>
      <c r="V133" s="41"/>
      <c r="W133" s="41"/>
      <c r="X133" s="41"/>
      <c r="Y133" s="41"/>
      <c r="Z133" s="41"/>
      <c r="AA133" s="41"/>
      <c r="AB133" s="41"/>
      <c r="AC133" s="41"/>
      <c r="AD133" s="41"/>
      <c r="AE133" s="41"/>
      <c r="AR133" s="218" t="s">
        <v>171</v>
      </c>
      <c r="AT133" s="218" t="s">
        <v>166</v>
      </c>
      <c r="AU133" s="218" t="s">
        <v>84</v>
      </c>
      <c r="AY133" s="19" t="s">
        <v>164</v>
      </c>
      <c r="BE133" s="219">
        <f>IF(N133="základní",J133,0)</f>
        <v>0</v>
      </c>
      <c r="BF133" s="219">
        <f>IF(N133="snížená",J133,0)</f>
        <v>0</v>
      </c>
      <c r="BG133" s="219">
        <f>IF(N133="zákl. přenesená",J133,0)</f>
        <v>0</v>
      </c>
      <c r="BH133" s="219">
        <f>IF(N133="sníž. přenesená",J133,0)</f>
        <v>0</v>
      </c>
      <c r="BI133" s="219">
        <f>IF(N133="nulová",J133,0)</f>
        <v>0</v>
      </c>
      <c r="BJ133" s="19" t="s">
        <v>84</v>
      </c>
      <c r="BK133" s="219">
        <f>ROUND(I133*H133,2)</f>
        <v>0</v>
      </c>
      <c r="BL133" s="19" t="s">
        <v>171</v>
      </c>
      <c r="BM133" s="218" t="s">
        <v>498</v>
      </c>
    </row>
    <row r="134" s="2" customFormat="1">
      <c r="A134" s="41"/>
      <c r="B134" s="42"/>
      <c r="C134" s="43"/>
      <c r="D134" s="227" t="s">
        <v>592</v>
      </c>
      <c r="E134" s="43"/>
      <c r="F134" s="268" t="s">
        <v>2090</v>
      </c>
      <c r="G134" s="43"/>
      <c r="H134" s="43"/>
      <c r="I134" s="222"/>
      <c r="J134" s="43"/>
      <c r="K134" s="43"/>
      <c r="L134" s="47"/>
      <c r="M134" s="223"/>
      <c r="N134" s="224"/>
      <c r="O134" s="87"/>
      <c r="P134" s="87"/>
      <c r="Q134" s="87"/>
      <c r="R134" s="87"/>
      <c r="S134" s="87"/>
      <c r="T134" s="88"/>
      <c r="U134" s="41"/>
      <c r="V134" s="41"/>
      <c r="W134" s="41"/>
      <c r="X134" s="41"/>
      <c r="Y134" s="41"/>
      <c r="Z134" s="41"/>
      <c r="AA134" s="41"/>
      <c r="AB134" s="41"/>
      <c r="AC134" s="41"/>
      <c r="AD134" s="41"/>
      <c r="AE134" s="41"/>
      <c r="AT134" s="19" t="s">
        <v>592</v>
      </c>
      <c r="AU134" s="19" t="s">
        <v>84</v>
      </c>
    </row>
    <row r="135" s="2" customFormat="1" ht="168" customHeight="1">
      <c r="A135" s="41"/>
      <c r="B135" s="42"/>
      <c r="C135" s="207" t="s">
        <v>76</v>
      </c>
      <c r="D135" s="207" t="s">
        <v>166</v>
      </c>
      <c r="E135" s="208" t="s">
        <v>2105</v>
      </c>
      <c r="F135" s="209" t="s">
        <v>2106</v>
      </c>
      <c r="G135" s="210" t="s">
        <v>1597</v>
      </c>
      <c r="H135" s="211">
        <v>2</v>
      </c>
      <c r="I135" s="212"/>
      <c r="J135" s="213">
        <f>ROUND(I135*H135,2)</f>
        <v>0</v>
      </c>
      <c r="K135" s="209" t="s">
        <v>32</v>
      </c>
      <c r="L135" s="47"/>
      <c r="M135" s="214" t="s">
        <v>32</v>
      </c>
      <c r="N135" s="215" t="s">
        <v>47</v>
      </c>
      <c r="O135" s="87"/>
      <c r="P135" s="216">
        <f>O135*H135</f>
        <v>0</v>
      </c>
      <c r="Q135" s="216">
        <v>0</v>
      </c>
      <c r="R135" s="216">
        <f>Q135*H135</f>
        <v>0</v>
      </c>
      <c r="S135" s="216">
        <v>0</v>
      </c>
      <c r="T135" s="217">
        <f>S135*H135</f>
        <v>0</v>
      </c>
      <c r="U135" s="41"/>
      <c r="V135" s="41"/>
      <c r="W135" s="41"/>
      <c r="X135" s="41"/>
      <c r="Y135" s="41"/>
      <c r="Z135" s="41"/>
      <c r="AA135" s="41"/>
      <c r="AB135" s="41"/>
      <c r="AC135" s="41"/>
      <c r="AD135" s="41"/>
      <c r="AE135" s="41"/>
      <c r="AR135" s="218" t="s">
        <v>171</v>
      </c>
      <c r="AT135" s="218" t="s">
        <v>166</v>
      </c>
      <c r="AU135" s="218" t="s">
        <v>84</v>
      </c>
      <c r="AY135" s="19" t="s">
        <v>164</v>
      </c>
      <c r="BE135" s="219">
        <f>IF(N135="základní",J135,0)</f>
        <v>0</v>
      </c>
      <c r="BF135" s="219">
        <f>IF(N135="snížená",J135,0)</f>
        <v>0</v>
      </c>
      <c r="BG135" s="219">
        <f>IF(N135="zákl. přenesená",J135,0)</f>
        <v>0</v>
      </c>
      <c r="BH135" s="219">
        <f>IF(N135="sníž. přenesená",J135,0)</f>
        <v>0</v>
      </c>
      <c r="BI135" s="219">
        <f>IF(N135="nulová",J135,0)</f>
        <v>0</v>
      </c>
      <c r="BJ135" s="19" t="s">
        <v>84</v>
      </c>
      <c r="BK135" s="219">
        <f>ROUND(I135*H135,2)</f>
        <v>0</v>
      </c>
      <c r="BL135" s="19" t="s">
        <v>171</v>
      </c>
      <c r="BM135" s="218" t="s">
        <v>513</v>
      </c>
    </row>
    <row r="136" s="2" customFormat="1">
      <c r="A136" s="41"/>
      <c r="B136" s="42"/>
      <c r="C136" s="43"/>
      <c r="D136" s="227" t="s">
        <v>592</v>
      </c>
      <c r="E136" s="43"/>
      <c r="F136" s="268" t="s">
        <v>2090</v>
      </c>
      <c r="G136" s="43"/>
      <c r="H136" s="43"/>
      <c r="I136" s="222"/>
      <c r="J136" s="43"/>
      <c r="K136" s="43"/>
      <c r="L136" s="47"/>
      <c r="M136" s="223"/>
      <c r="N136" s="224"/>
      <c r="O136" s="87"/>
      <c r="P136" s="87"/>
      <c r="Q136" s="87"/>
      <c r="R136" s="87"/>
      <c r="S136" s="87"/>
      <c r="T136" s="88"/>
      <c r="U136" s="41"/>
      <c r="V136" s="41"/>
      <c r="W136" s="41"/>
      <c r="X136" s="41"/>
      <c r="Y136" s="41"/>
      <c r="Z136" s="41"/>
      <c r="AA136" s="41"/>
      <c r="AB136" s="41"/>
      <c r="AC136" s="41"/>
      <c r="AD136" s="41"/>
      <c r="AE136" s="41"/>
      <c r="AT136" s="19" t="s">
        <v>592</v>
      </c>
      <c r="AU136" s="19" t="s">
        <v>84</v>
      </c>
    </row>
    <row r="137" s="2" customFormat="1" ht="168" customHeight="1">
      <c r="A137" s="41"/>
      <c r="B137" s="42"/>
      <c r="C137" s="207" t="s">
        <v>76</v>
      </c>
      <c r="D137" s="207" t="s">
        <v>166</v>
      </c>
      <c r="E137" s="208" t="s">
        <v>2107</v>
      </c>
      <c r="F137" s="209" t="s">
        <v>2108</v>
      </c>
      <c r="G137" s="210" t="s">
        <v>1597</v>
      </c>
      <c r="H137" s="211">
        <v>1</v>
      </c>
      <c r="I137" s="212"/>
      <c r="J137" s="213">
        <f>ROUND(I137*H137,2)</f>
        <v>0</v>
      </c>
      <c r="K137" s="209" t="s">
        <v>32</v>
      </c>
      <c r="L137" s="47"/>
      <c r="M137" s="214" t="s">
        <v>32</v>
      </c>
      <c r="N137" s="215" t="s">
        <v>47</v>
      </c>
      <c r="O137" s="87"/>
      <c r="P137" s="216">
        <f>O137*H137</f>
        <v>0</v>
      </c>
      <c r="Q137" s="216">
        <v>0</v>
      </c>
      <c r="R137" s="216">
        <f>Q137*H137</f>
        <v>0</v>
      </c>
      <c r="S137" s="216">
        <v>0</v>
      </c>
      <c r="T137" s="217">
        <f>S137*H137</f>
        <v>0</v>
      </c>
      <c r="U137" s="41"/>
      <c r="V137" s="41"/>
      <c r="W137" s="41"/>
      <c r="X137" s="41"/>
      <c r="Y137" s="41"/>
      <c r="Z137" s="41"/>
      <c r="AA137" s="41"/>
      <c r="AB137" s="41"/>
      <c r="AC137" s="41"/>
      <c r="AD137" s="41"/>
      <c r="AE137" s="41"/>
      <c r="AR137" s="218" t="s">
        <v>171</v>
      </c>
      <c r="AT137" s="218" t="s">
        <v>166</v>
      </c>
      <c r="AU137" s="218" t="s">
        <v>84</v>
      </c>
      <c r="AY137" s="19" t="s">
        <v>164</v>
      </c>
      <c r="BE137" s="219">
        <f>IF(N137="základní",J137,0)</f>
        <v>0</v>
      </c>
      <c r="BF137" s="219">
        <f>IF(N137="snížená",J137,0)</f>
        <v>0</v>
      </c>
      <c r="BG137" s="219">
        <f>IF(N137="zákl. přenesená",J137,0)</f>
        <v>0</v>
      </c>
      <c r="BH137" s="219">
        <f>IF(N137="sníž. přenesená",J137,0)</f>
        <v>0</v>
      </c>
      <c r="BI137" s="219">
        <f>IF(N137="nulová",J137,0)</f>
        <v>0</v>
      </c>
      <c r="BJ137" s="19" t="s">
        <v>84</v>
      </c>
      <c r="BK137" s="219">
        <f>ROUND(I137*H137,2)</f>
        <v>0</v>
      </c>
      <c r="BL137" s="19" t="s">
        <v>171</v>
      </c>
      <c r="BM137" s="218" t="s">
        <v>523</v>
      </c>
    </row>
    <row r="138" s="2" customFormat="1">
      <c r="A138" s="41"/>
      <c r="B138" s="42"/>
      <c r="C138" s="43"/>
      <c r="D138" s="227" t="s">
        <v>592</v>
      </c>
      <c r="E138" s="43"/>
      <c r="F138" s="268" t="s">
        <v>2090</v>
      </c>
      <c r="G138" s="43"/>
      <c r="H138" s="43"/>
      <c r="I138" s="222"/>
      <c r="J138" s="43"/>
      <c r="K138" s="43"/>
      <c r="L138" s="47"/>
      <c r="M138" s="223"/>
      <c r="N138" s="224"/>
      <c r="O138" s="87"/>
      <c r="P138" s="87"/>
      <c r="Q138" s="87"/>
      <c r="R138" s="87"/>
      <c r="S138" s="87"/>
      <c r="T138" s="88"/>
      <c r="U138" s="41"/>
      <c r="V138" s="41"/>
      <c r="W138" s="41"/>
      <c r="X138" s="41"/>
      <c r="Y138" s="41"/>
      <c r="Z138" s="41"/>
      <c r="AA138" s="41"/>
      <c r="AB138" s="41"/>
      <c r="AC138" s="41"/>
      <c r="AD138" s="41"/>
      <c r="AE138" s="41"/>
      <c r="AT138" s="19" t="s">
        <v>592</v>
      </c>
      <c r="AU138" s="19" t="s">
        <v>84</v>
      </c>
    </row>
    <row r="139" s="2" customFormat="1" ht="168" customHeight="1">
      <c r="A139" s="41"/>
      <c r="B139" s="42"/>
      <c r="C139" s="207" t="s">
        <v>76</v>
      </c>
      <c r="D139" s="207" t="s">
        <v>166</v>
      </c>
      <c r="E139" s="208" t="s">
        <v>2109</v>
      </c>
      <c r="F139" s="209" t="s">
        <v>2110</v>
      </c>
      <c r="G139" s="210" t="s">
        <v>1597</v>
      </c>
      <c r="H139" s="211">
        <v>6</v>
      </c>
      <c r="I139" s="212"/>
      <c r="J139" s="213">
        <f>ROUND(I139*H139,2)</f>
        <v>0</v>
      </c>
      <c r="K139" s="209" t="s">
        <v>32</v>
      </c>
      <c r="L139" s="47"/>
      <c r="M139" s="214" t="s">
        <v>32</v>
      </c>
      <c r="N139" s="215" t="s">
        <v>47</v>
      </c>
      <c r="O139" s="87"/>
      <c r="P139" s="216">
        <f>O139*H139</f>
        <v>0</v>
      </c>
      <c r="Q139" s="216">
        <v>0</v>
      </c>
      <c r="R139" s="216">
        <f>Q139*H139</f>
        <v>0</v>
      </c>
      <c r="S139" s="216">
        <v>0</v>
      </c>
      <c r="T139" s="217">
        <f>S139*H139</f>
        <v>0</v>
      </c>
      <c r="U139" s="41"/>
      <c r="V139" s="41"/>
      <c r="W139" s="41"/>
      <c r="X139" s="41"/>
      <c r="Y139" s="41"/>
      <c r="Z139" s="41"/>
      <c r="AA139" s="41"/>
      <c r="AB139" s="41"/>
      <c r="AC139" s="41"/>
      <c r="AD139" s="41"/>
      <c r="AE139" s="41"/>
      <c r="AR139" s="218" t="s">
        <v>171</v>
      </c>
      <c r="AT139" s="218" t="s">
        <v>166</v>
      </c>
      <c r="AU139" s="218" t="s">
        <v>84</v>
      </c>
      <c r="AY139" s="19" t="s">
        <v>164</v>
      </c>
      <c r="BE139" s="219">
        <f>IF(N139="základní",J139,0)</f>
        <v>0</v>
      </c>
      <c r="BF139" s="219">
        <f>IF(N139="snížená",J139,0)</f>
        <v>0</v>
      </c>
      <c r="BG139" s="219">
        <f>IF(N139="zákl. přenesená",J139,0)</f>
        <v>0</v>
      </c>
      <c r="BH139" s="219">
        <f>IF(N139="sníž. přenesená",J139,0)</f>
        <v>0</v>
      </c>
      <c r="BI139" s="219">
        <f>IF(N139="nulová",J139,0)</f>
        <v>0</v>
      </c>
      <c r="BJ139" s="19" t="s">
        <v>84</v>
      </c>
      <c r="BK139" s="219">
        <f>ROUND(I139*H139,2)</f>
        <v>0</v>
      </c>
      <c r="BL139" s="19" t="s">
        <v>171</v>
      </c>
      <c r="BM139" s="218" t="s">
        <v>546</v>
      </c>
    </row>
    <row r="140" s="2" customFormat="1">
      <c r="A140" s="41"/>
      <c r="B140" s="42"/>
      <c r="C140" s="43"/>
      <c r="D140" s="227" t="s">
        <v>592</v>
      </c>
      <c r="E140" s="43"/>
      <c r="F140" s="268" t="s">
        <v>2090</v>
      </c>
      <c r="G140" s="43"/>
      <c r="H140" s="43"/>
      <c r="I140" s="222"/>
      <c r="J140" s="43"/>
      <c r="K140" s="43"/>
      <c r="L140" s="47"/>
      <c r="M140" s="223"/>
      <c r="N140" s="224"/>
      <c r="O140" s="87"/>
      <c r="P140" s="87"/>
      <c r="Q140" s="87"/>
      <c r="R140" s="87"/>
      <c r="S140" s="87"/>
      <c r="T140" s="88"/>
      <c r="U140" s="41"/>
      <c r="V140" s="41"/>
      <c r="W140" s="41"/>
      <c r="X140" s="41"/>
      <c r="Y140" s="41"/>
      <c r="Z140" s="41"/>
      <c r="AA140" s="41"/>
      <c r="AB140" s="41"/>
      <c r="AC140" s="41"/>
      <c r="AD140" s="41"/>
      <c r="AE140" s="41"/>
      <c r="AT140" s="19" t="s">
        <v>592</v>
      </c>
      <c r="AU140" s="19" t="s">
        <v>84</v>
      </c>
    </row>
    <row r="141" s="2" customFormat="1" ht="168" customHeight="1">
      <c r="A141" s="41"/>
      <c r="B141" s="42"/>
      <c r="C141" s="207" t="s">
        <v>76</v>
      </c>
      <c r="D141" s="207" t="s">
        <v>166</v>
      </c>
      <c r="E141" s="208" t="s">
        <v>2111</v>
      </c>
      <c r="F141" s="209" t="s">
        <v>2112</v>
      </c>
      <c r="G141" s="210" t="s">
        <v>1597</v>
      </c>
      <c r="H141" s="211">
        <v>8</v>
      </c>
      <c r="I141" s="212"/>
      <c r="J141" s="213">
        <f>ROUND(I141*H141,2)</f>
        <v>0</v>
      </c>
      <c r="K141" s="209" t="s">
        <v>32</v>
      </c>
      <c r="L141" s="47"/>
      <c r="M141" s="214" t="s">
        <v>32</v>
      </c>
      <c r="N141" s="215" t="s">
        <v>47</v>
      </c>
      <c r="O141" s="87"/>
      <c r="P141" s="216">
        <f>O141*H141</f>
        <v>0</v>
      </c>
      <c r="Q141" s="216">
        <v>0</v>
      </c>
      <c r="R141" s="216">
        <f>Q141*H141</f>
        <v>0</v>
      </c>
      <c r="S141" s="216">
        <v>0</v>
      </c>
      <c r="T141" s="217">
        <f>S141*H141</f>
        <v>0</v>
      </c>
      <c r="U141" s="41"/>
      <c r="V141" s="41"/>
      <c r="W141" s="41"/>
      <c r="X141" s="41"/>
      <c r="Y141" s="41"/>
      <c r="Z141" s="41"/>
      <c r="AA141" s="41"/>
      <c r="AB141" s="41"/>
      <c r="AC141" s="41"/>
      <c r="AD141" s="41"/>
      <c r="AE141" s="41"/>
      <c r="AR141" s="218" t="s">
        <v>171</v>
      </c>
      <c r="AT141" s="218" t="s">
        <v>166</v>
      </c>
      <c r="AU141" s="218" t="s">
        <v>84</v>
      </c>
      <c r="AY141" s="19" t="s">
        <v>164</v>
      </c>
      <c r="BE141" s="219">
        <f>IF(N141="základní",J141,0)</f>
        <v>0</v>
      </c>
      <c r="BF141" s="219">
        <f>IF(N141="snížená",J141,0)</f>
        <v>0</v>
      </c>
      <c r="BG141" s="219">
        <f>IF(N141="zákl. přenesená",J141,0)</f>
        <v>0</v>
      </c>
      <c r="BH141" s="219">
        <f>IF(N141="sníž. přenesená",J141,0)</f>
        <v>0</v>
      </c>
      <c r="BI141" s="219">
        <f>IF(N141="nulová",J141,0)</f>
        <v>0</v>
      </c>
      <c r="BJ141" s="19" t="s">
        <v>84</v>
      </c>
      <c r="BK141" s="219">
        <f>ROUND(I141*H141,2)</f>
        <v>0</v>
      </c>
      <c r="BL141" s="19" t="s">
        <v>171</v>
      </c>
      <c r="BM141" s="218" t="s">
        <v>556</v>
      </c>
    </row>
    <row r="142" s="2" customFormat="1">
      <c r="A142" s="41"/>
      <c r="B142" s="42"/>
      <c r="C142" s="43"/>
      <c r="D142" s="227" t="s">
        <v>592</v>
      </c>
      <c r="E142" s="43"/>
      <c r="F142" s="268" t="s">
        <v>2090</v>
      </c>
      <c r="G142" s="43"/>
      <c r="H142" s="43"/>
      <c r="I142" s="222"/>
      <c r="J142" s="43"/>
      <c r="K142" s="43"/>
      <c r="L142" s="47"/>
      <c r="M142" s="223"/>
      <c r="N142" s="224"/>
      <c r="O142" s="87"/>
      <c r="P142" s="87"/>
      <c r="Q142" s="87"/>
      <c r="R142" s="87"/>
      <c r="S142" s="87"/>
      <c r="T142" s="88"/>
      <c r="U142" s="41"/>
      <c r="V142" s="41"/>
      <c r="W142" s="41"/>
      <c r="X142" s="41"/>
      <c r="Y142" s="41"/>
      <c r="Z142" s="41"/>
      <c r="AA142" s="41"/>
      <c r="AB142" s="41"/>
      <c r="AC142" s="41"/>
      <c r="AD142" s="41"/>
      <c r="AE142" s="41"/>
      <c r="AT142" s="19" t="s">
        <v>592</v>
      </c>
      <c r="AU142" s="19" t="s">
        <v>84</v>
      </c>
    </row>
    <row r="143" s="2" customFormat="1" ht="168" customHeight="1">
      <c r="A143" s="41"/>
      <c r="B143" s="42"/>
      <c r="C143" s="207" t="s">
        <v>76</v>
      </c>
      <c r="D143" s="207" t="s">
        <v>166</v>
      </c>
      <c r="E143" s="208" t="s">
        <v>2113</v>
      </c>
      <c r="F143" s="209" t="s">
        <v>2114</v>
      </c>
      <c r="G143" s="210" t="s">
        <v>1597</v>
      </c>
      <c r="H143" s="211">
        <v>2</v>
      </c>
      <c r="I143" s="212"/>
      <c r="J143" s="213">
        <f>ROUND(I143*H143,2)</f>
        <v>0</v>
      </c>
      <c r="K143" s="209" t="s">
        <v>32</v>
      </c>
      <c r="L143" s="47"/>
      <c r="M143" s="214" t="s">
        <v>32</v>
      </c>
      <c r="N143" s="215" t="s">
        <v>47</v>
      </c>
      <c r="O143" s="87"/>
      <c r="P143" s="216">
        <f>O143*H143</f>
        <v>0</v>
      </c>
      <c r="Q143" s="216">
        <v>0</v>
      </c>
      <c r="R143" s="216">
        <f>Q143*H143</f>
        <v>0</v>
      </c>
      <c r="S143" s="216">
        <v>0</v>
      </c>
      <c r="T143" s="217">
        <f>S143*H143</f>
        <v>0</v>
      </c>
      <c r="U143" s="41"/>
      <c r="V143" s="41"/>
      <c r="W143" s="41"/>
      <c r="X143" s="41"/>
      <c r="Y143" s="41"/>
      <c r="Z143" s="41"/>
      <c r="AA143" s="41"/>
      <c r="AB143" s="41"/>
      <c r="AC143" s="41"/>
      <c r="AD143" s="41"/>
      <c r="AE143" s="41"/>
      <c r="AR143" s="218" t="s">
        <v>171</v>
      </c>
      <c r="AT143" s="218" t="s">
        <v>166</v>
      </c>
      <c r="AU143" s="218" t="s">
        <v>84</v>
      </c>
      <c r="AY143" s="19" t="s">
        <v>164</v>
      </c>
      <c r="BE143" s="219">
        <f>IF(N143="základní",J143,0)</f>
        <v>0</v>
      </c>
      <c r="BF143" s="219">
        <f>IF(N143="snížená",J143,0)</f>
        <v>0</v>
      </c>
      <c r="BG143" s="219">
        <f>IF(N143="zákl. přenesená",J143,0)</f>
        <v>0</v>
      </c>
      <c r="BH143" s="219">
        <f>IF(N143="sníž. přenesená",J143,0)</f>
        <v>0</v>
      </c>
      <c r="BI143" s="219">
        <f>IF(N143="nulová",J143,0)</f>
        <v>0</v>
      </c>
      <c r="BJ143" s="19" t="s">
        <v>84</v>
      </c>
      <c r="BK143" s="219">
        <f>ROUND(I143*H143,2)</f>
        <v>0</v>
      </c>
      <c r="BL143" s="19" t="s">
        <v>171</v>
      </c>
      <c r="BM143" s="218" t="s">
        <v>565</v>
      </c>
    </row>
    <row r="144" s="2" customFormat="1">
      <c r="A144" s="41"/>
      <c r="B144" s="42"/>
      <c r="C144" s="43"/>
      <c r="D144" s="227" t="s">
        <v>592</v>
      </c>
      <c r="E144" s="43"/>
      <c r="F144" s="268" t="s">
        <v>2090</v>
      </c>
      <c r="G144" s="43"/>
      <c r="H144" s="43"/>
      <c r="I144" s="222"/>
      <c r="J144" s="43"/>
      <c r="K144" s="43"/>
      <c r="L144" s="47"/>
      <c r="M144" s="223"/>
      <c r="N144" s="224"/>
      <c r="O144" s="87"/>
      <c r="P144" s="87"/>
      <c r="Q144" s="87"/>
      <c r="R144" s="87"/>
      <c r="S144" s="87"/>
      <c r="T144" s="88"/>
      <c r="U144" s="41"/>
      <c r="V144" s="41"/>
      <c r="W144" s="41"/>
      <c r="X144" s="41"/>
      <c r="Y144" s="41"/>
      <c r="Z144" s="41"/>
      <c r="AA144" s="41"/>
      <c r="AB144" s="41"/>
      <c r="AC144" s="41"/>
      <c r="AD144" s="41"/>
      <c r="AE144" s="41"/>
      <c r="AT144" s="19" t="s">
        <v>592</v>
      </c>
      <c r="AU144" s="19" t="s">
        <v>84</v>
      </c>
    </row>
    <row r="145" s="2" customFormat="1" ht="168" customHeight="1">
      <c r="A145" s="41"/>
      <c r="B145" s="42"/>
      <c r="C145" s="207" t="s">
        <v>76</v>
      </c>
      <c r="D145" s="207" t="s">
        <v>166</v>
      </c>
      <c r="E145" s="208" t="s">
        <v>2115</v>
      </c>
      <c r="F145" s="209" t="s">
        <v>2116</v>
      </c>
      <c r="G145" s="210" t="s">
        <v>1597</v>
      </c>
      <c r="H145" s="211">
        <v>1</v>
      </c>
      <c r="I145" s="212"/>
      <c r="J145" s="213">
        <f>ROUND(I145*H145,2)</f>
        <v>0</v>
      </c>
      <c r="K145" s="209" t="s">
        <v>32</v>
      </c>
      <c r="L145" s="47"/>
      <c r="M145" s="214" t="s">
        <v>32</v>
      </c>
      <c r="N145" s="215" t="s">
        <v>47</v>
      </c>
      <c r="O145" s="87"/>
      <c r="P145" s="216">
        <f>O145*H145</f>
        <v>0</v>
      </c>
      <c r="Q145" s="216">
        <v>0</v>
      </c>
      <c r="R145" s="216">
        <f>Q145*H145</f>
        <v>0</v>
      </c>
      <c r="S145" s="216">
        <v>0</v>
      </c>
      <c r="T145" s="217">
        <f>S145*H145</f>
        <v>0</v>
      </c>
      <c r="U145" s="41"/>
      <c r="V145" s="41"/>
      <c r="W145" s="41"/>
      <c r="X145" s="41"/>
      <c r="Y145" s="41"/>
      <c r="Z145" s="41"/>
      <c r="AA145" s="41"/>
      <c r="AB145" s="41"/>
      <c r="AC145" s="41"/>
      <c r="AD145" s="41"/>
      <c r="AE145" s="41"/>
      <c r="AR145" s="218" t="s">
        <v>171</v>
      </c>
      <c r="AT145" s="218" t="s">
        <v>166</v>
      </c>
      <c r="AU145" s="218" t="s">
        <v>84</v>
      </c>
      <c r="AY145" s="19" t="s">
        <v>164</v>
      </c>
      <c r="BE145" s="219">
        <f>IF(N145="základní",J145,0)</f>
        <v>0</v>
      </c>
      <c r="BF145" s="219">
        <f>IF(N145="snížená",J145,0)</f>
        <v>0</v>
      </c>
      <c r="BG145" s="219">
        <f>IF(N145="zákl. přenesená",J145,0)</f>
        <v>0</v>
      </c>
      <c r="BH145" s="219">
        <f>IF(N145="sníž. přenesená",J145,0)</f>
        <v>0</v>
      </c>
      <c r="BI145" s="219">
        <f>IF(N145="nulová",J145,0)</f>
        <v>0</v>
      </c>
      <c r="BJ145" s="19" t="s">
        <v>84</v>
      </c>
      <c r="BK145" s="219">
        <f>ROUND(I145*H145,2)</f>
        <v>0</v>
      </c>
      <c r="BL145" s="19" t="s">
        <v>171</v>
      </c>
      <c r="BM145" s="218" t="s">
        <v>575</v>
      </c>
    </row>
    <row r="146" s="2" customFormat="1">
      <c r="A146" s="41"/>
      <c r="B146" s="42"/>
      <c r="C146" s="43"/>
      <c r="D146" s="227" t="s">
        <v>592</v>
      </c>
      <c r="E146" s="43"/>
      <c r="F146" s="268" t="s">
        <v>2090</v>
      </c>
      <c r="G146" s="43"/>
      <c r="H146" s="43"/>
      <c r="I146" s="222"/>
      <c r="J146" s="43"/>
      <c r="K146" s="43"/>
      <c r="L146" s="47"/>
      <c r="M146" s="223"/>
      <c r="N146" s="224"/>
      <c r="O146" s="87"/>
      <c r="P146" s="87"/>
      <c r="Q146" s="87"/>
      <c r="R146" s="87"/>
      <c r="S146" s="87"/>
      <c r="T146" s="88"/>
      <c r="U146" s="41"/>
      <c r="V146" s="41"/>
      <c r="W146" s="41"/>
      <c r="X146" s="41"/>
      <c r="Y146" s="41"/>
      <c r="Z146" s="41"/>
      <c r="AA146" s="41"/>
      <c r="AB146" s="41"/>
      <c r="AC146" s="41"/>
      <c r="AD146" s="41"/>
      <c r="AE146" s="41"/>
      <c r="AT146" s="19" t="s">
        <v>592</v>
      </c>
      <c r="AU146" s="19" t="s">
        <v>84</v>
      </c>
    </row>
    <row r="147" s="2" customFormat="1" ht="168" customHeight="1">
      <c r="A147" s="41"/>
      <c r="B147" s="42"/>
      <c r="C147" s="207" t="s">
        <v>76</v>
      </c>
      <c r="D147" s="207" t="s">
        <v>166</v>
      </c>
      <c r="E147" s="208" t="s">
        <v>2117</v>
      </c>
      <c r="F147" s="209" t="s">
        <v>2118</v>
      </c>
      <c r="G147" s="210" t="s">
        <v>1597</v>
      </c>
      <c r="H147" s="211">
        <v>5</v>
      </c>
      <c r="I147" s="212"/>
      <c r="J147" s="213">
        <f>ROUND(I147*H147,2)</f>
        <v>0</v>
      </c>
      <c r="K147" s="209" t="s">
        <v>32</v>
      </c>
      <c r="L147" s="47"/>
      <c r="M147" s="214" t="s">
        <v>32</v>
      </c>
      <c r="N147" s="215" t="s">
        <v>47</v>
      </c>
      <c r="O147" s="87"/>
      <c r="P147" s="216">
        <f>O147*H147</f>
        <v>0</v>
      </c>
      <c r="Q147" s="216">
        <v>0</v>
      </c>
      <c r="R147" s="216">
        <f>Q147*H147</f>
        <v>0</v>
      </c>
      <c r="S147" s="216">
        <v>0</v>
      </c>
      <c r="T147" s="217">
        <f>S147*H147</f>
        <v>0</v>
      </c>
      <c r="U147" s="41"/>
      <c r="V147" s="41"/>
      <c r="W147" s="41"/>
      <c r="X147" s="41"/>
      <c r="Y147" s="41"/>
      <c r="Z147" s="41"/>
      <c r="AA147" s="41"/>
      <c r="AB147" s="41"/>
      <c r="AC147" s="41"/>
      <c r="AD147" s="41"/>
      <c r="AE147" s="41"/>
      <c r="AR147" s="218" t="s">
        <v>171</v>
      </c>
      <c r="AT147" s="218" t="s">
        <v>166</v>
      </c>
      <c r="AU147" s="218" t="s">
        <v>84</v>
      </c>
      <c r="AY147" s="19" t="s">
        <v>164</v>
      </c>
      <c r="BE147" s="219">
        <f>IF(N147="základní",J147,0)</f>
        <v>0</v>
      </c>
      <c r="BF147" s="219">
        <f>IF(N147="snížená",J147,0)</f>
        <v>0</v>
      </c>
      <c r="BG147" s="219">
        <f>IF(N147="zákl. přenesená",J147,0)</f>
        <v>0</v>
      </c>
      <c r="BH147" s="219">
        <f>IF(N147="sníž. přenesená",J147,0)</f>
        <v>0</v>
      </c>
      <c r="BI147" s="219">
        <f>IF(N147="nulová",J147,0)</f>
        <v>0</v>
      </c>
      <c r="BJ147" s="19" t="s">
        <v>84</v>
      </c>
      <c r="BK147" s="219">
        <f>ROUND(I147*H147,2)</f>
        <v>0</v>
      </c>
      <c r="BL147" s="19" t="s">
        <v>171</v>
      </c>
      <c r="BM147" s="218" t="s">
        <v>585</v>
      </c>
    </row>
    <row r="148" s="2" customFormat="1">
      <c r="A148" s="41"/>
      <c r="B148" s="42"/>
      <c r="C148" s="43"/>
      <c r="D148" s="227" t="s">
        <v>592</v>
      </c>
      <c r="E148" s="43"/>
      <c r="F148" s="268" t="s">
        <v>2090</v>
      </c>
      <c r="G148" s="43"/>
      <c r="H148" s="43"/>
      <c r="I148" s="222"/>
      <c r="J148" s="43"/>
      <c r="K148" s="43"/>
      <c r="L148" s="47"/>
      <c r="M148" s="223"/>
      <c r="N148" s="224"/>
      <c r="O148" s="87"/>
      <c r="P148" s="87"/>
      <c r="Q148" s="87"/>
      <c r="R148" s="87"/>
      <c r="S148" s="87"/>
      <c r="T148" s="88"/>
      <c r="U148" s="41"/>
      <c r="V148" s="41"/>
      <c r="W148" s="41"/>
      <c r="X148" s="41"/>
      <c r="Y148" s="41"/>
      <c r="Z148" s="41"/>
      <c r="AA148" s="41"/>
      <c r="AB148" s="41"/>
      <c r="AC148" s="41"/>
      <c r="AD148" s="41"/>
      <c r="AE148" s="41"/>
      <c r="AT148" s="19" t="s">
        <v>592</v>
      </c>
      <c r="AU148" s="19" t="s">
        <v>84</v>
      </c>
    </row>
    <row r="149" s="2" customFormat="1" ht="168" customHeight="1">
      <c r="A149" s="41"/>
      <c r="B149" s="42"/>
      <c r="C149" s="207" t="s">
        <v>76</v>
      </c>
      <c r="D149" s="207" t="s">
        <v>166</v>
      </c>
      <c r="E149" s="208" t="s">
        <v>2119</v>
      </c>
      <c r="F149" s="209" t="s">
        <v>2120</v>
      </c>
      <c r="G149" s="210" t="s">
        <v>1597</v>
      </c>
      <c r="H149" s="211">
        <v>1</v>
      </c>
      <c r="I149" s="212"/>
      <c r="J149" s="213">
        <f>ROUND(I149*H149,2)</f>
        <v>0</v>
      </c>
      <c r="K149" s="209" t="s">
        <v>32</v>
      </c>
      <c r="L149" s="47"/>
      <c r="M149" s="214" t="s">
        <v>32</v>
      </c>
      <c r="N149" s="215" t="s">
        <v>47</v>
      </c>
      <c r="O149" s="87"/>
      <c r="P149" s="216">
        <f>O149*H149</f>
        <v>0</v>
      </c>
      <c r="Q149" s="216">
        <v>0</v>
      </c>
      <c r="R149" s="216">
        <f>Q149*H149</f>
        <v>0</v>
      </c>
      <c r="S149" s="216">
        <v>0</v>
      </c>
      <c r="T149" s="217">
        <f>S149*H149</f>
        <v>0</v>
      </c>
      <c r="U149" s="41"/>
      <c r="V149" s="41"/>
      <c r="W149" s="41"/>
      <c r="X149" s="41"/>
      <c r="Y149" s="41"/>
      <c r="Z149" s="41"/>
      <c r="AA149" s="41"/>
      <c r="AB149" s="41"/>
      <c r="AC149" s="41"/>
      <c r="AD149" s="41"/>
      <c r="AE149" s="41"/>
      <c r="AR149" s="218" t="s">
        <v>171</v>
      </c>
      <c r="AT149" s="218" t="s">
        <v>166</v>
      </c>
      <c r="AU149" s="218" t="s">
        <v>84</v>
      </c>
      <c r="AY149" s="19" t="s">
        <v>164</v>
      </c>
      <c r="BE149" s="219">
        <f>IF(N149="základní",J149,0)</f>
        <v>0</v>
      </c>
      <c r="BF149" s="219">
        <f>IF(N149="snížená",J149,0)</f>
        <v>0</v>
      </c>
      <c r="BG149" s="219">
        <f>IF(N149="zákl. přenesená",J149,0)</f>
        <v>0</v>
      </c>
      <c r="BH149" s="219">
        <f>IF(N149="sníž. přenesená",J149,0)</f>
        <v>0</v>
      </c>
      <c r="BI149" s="219">
        <f>IF(N149="nulová",J149,0)</f>
        <v>0</v>
      </c>
      <c r="BJ149" s="19" t="s">
        <v>84</v>
      </c>
      <c r="BK149" s="219">
        <f>ROUND(I149*H149,2)</f>
        <v>0</v>
      </c>
      <c r="BL149" s="19" t="s">
        <v>171</v>
      </c>
      <c r="BM149" s="218" t="s">
        <v>602</v>
      </c>
    </row>
    <row r="150" s="2" customFormat="1">
      <c r="A150" s="41"/>
      <c r="B150" s="42"/>
      <c r="C150" s="43"/>
      <c r="D150" s="227" t="s">
        <v>592</v>
      </c>
      <c r="E150" s="43"/>
      <c r="F150" s="268" t="s">
        <v>2090</v>
      </c>
      <c r="G150" s="43"/>
      <c r="H150" s="43"/>
      <c r="I150" s="222"/>
      <c r="J150" s="43"/>
      <c r="K150" s="43"/>
      <c r="L150" s="47"/>
      <c r="M150" s="223"/>
      <c r="N150" s="224"/>
      <c r="O150" s="87"/>
      <c r="P150" s="87"/>
      <c r="Q150" s="87"/>
      <c r="R150" s="87"/>
      <c r="S150" s="87"/>
      <c r="T150" s="88"/>
      <c r="U150" s="41"/>
      <c r="V150" s="41"/>
      <c r="W150" s="41"/>
      <c r="X150" s="41"/>
      <c r="Y150" s="41"/>
      <c r="Z150" s="41"/>
      <c r="AA150" s="41"/>
      <c r="AB150" s="41"/>
      <c r="AC150" s="41"/>
      <c r="AD150" s="41"/>
      <c r="AE150" s="41"/>
      <c r="AT150" s="19" t="s">
        <v>592</v>
      </c>
      <c r="AU150" s="19" t="s">
        <v>84</v>
      </c>
    </row>
    <row r="151" s="2" customFormat="1" ht="168" customHeight="1">
      <c r="A151" s="41"/>
      <c r="B151" s="42"/>
      <c r="C151" s="207" t="s">
        <v>76</v>
      </c>
      <c r="D151" s="207" t="s">
        <v>166</v>
      </c>
      <c r="E151" s="208" t="s">
        <v>2121</v>
      </c>
      <c r="F151" s="209" t="s">
        <v>2122</v>
      </c>
      <c r="G151" s="210" t="s">
        <v>1597</v>
      </c>
      <c r="H151" s="211">
        <v>6</v>
      </c>
      <c r="I151" s="212"/>
      <c r="J151" s="213">
        <f>ROUND(I151*H151,2)</f>
        <v>0</v>
      </c>
      <c r="K151" s="209" t="s">
        <v>32</v>
      </c>
      <c r="L151" s="47"/>
      <c r="M151" s="214" t="s">
        <v>32</v>
      </c>
      <c r="N151" s="215" t="s">
        <v>47</v>
      </c>
      <c r="O151" s="87"/>
      <c r="P151" s="216">
        <f>O151*H151</f>
        <v>0</v>
      </c>
      <c r="Q151" s="216">
        <v>0</v>
      </c>
      <c r="R151" s="216">
        <f>Q151*H151</f>
        <v>0</v>
      </c>
      <c r="S151" s="216">
        <v>0</v>
      </c>
      <c r="T151" s="217">
        <f>S151*H151</f>
        <v>0</v>
      </c>
      <c r="U151" s="41"/>
      <c r="V151" s="41"/>
      <c r="W151" s="41"/>
      <c r="X151" s="41"/>
      <c r="Y151" s="41"/>
      <c r="Z151" s="41"/>
      <c r="AA151" s="41"/>
      <c r="AB151" s="41"/>
      <c r="AC151" s="41"/>
      <c r="AD151" s="41"/>
      <c r="AE151" s="41"/>
      <c r="AR151" s="218" t="s">
        <v>171</v>
      </c>
      <c r="AT151" s="218" t="s">
        <v>166</v>
      </c>
      <c r="AU151" s="218" t="s">
        <v>84</v>
      </c>
      <c r="AY151" s="19" t="s">
        <v>164</v>
      </c>
      <c r="BE151" s="219">
        <f>IF(N151="základní",J151,0)</f>
        <v>0</v>
      </c>
      <c r="BF151" s="219">
        <f>IF(N151="snížená",J151,0)</f>
        <v>0</v>
      </c>
      <c r="BG151" s="219">
        <f>IF(N151="zákl. přenesená",J151,0)</f>
        <v>0</v>
      </c>
      <c r="BH151" s="219">
        <f>IF(N151="sníž. přenesená",J151,0)</f>
        <v>0</v>
      </c>
      <c r="BI151" s="219">
        <f>IF(N151="nulová",J151,0)</f>
        <v>0</v>
      </c>
      <c r="BJ151" s="19" t="s">
        <v>84</v>
      </c>
      <c r="BK151" s="219">
        <f>ROUND(I151*H151,2)</f>
        <v>0</v>
      </c>
      <c r="BL151" s="19" t="s">
        <v>171</v>
      </c>
      <c r="BM151" s="218" t="s">
        <v>613</v>
      </c>
    </row>
    <row r="152" s="2" customFormat="1">
      <c r="A152" s="41"/>
      <c r="B152" s="42"/>
      <c r="C152" s="43"/>
      <c r="D152" s="227" t="s">
        <v>592</v>
      </c>
      <c r="E152" s="43"/>
      <c r="F152" s="268" t="s">
        <v>2090</v>
      </c>
      <c r="G152" s="43"/>
      <c r="H152" s="43"/>
      <c r="I152" s="222"/>
      <c r="J152" s="43"/>
      <c r="K152" s="43"/>
      <c r="L152" s="47"/>
      <c r="M152" s="223"/>
      <c r="N152" s="224"/>
      <c r="O152" s="87"/>
      <c r="P152" s="87"/>
      <c r="Q152" s="87"/>
      <c r="R152" s="87"/>
      <c r="S152" s="87"/>
      <c r="T152" s="88"/>
      <c r="U152" s="41"/>
      <c r="V152" s="41"/>
      <c r="W152" s="41"/>
      <c r="X152" s="41"/>
      <c r="Y152" s="41"/>
      <c r="Z152" s="41"/>
      <c r="AA152" s="41"/>
      <c r="AB152" s="41"/>
      <c r="AC152" s="41"/>
      <c r="AD152" s="41"/>
      <c r="AE152" s="41"/>
      <c r="AT152" s="19" t="s">
        <v>592</v>
      </c>
      <c r="AU152" s="19" t="s">
        <v>84</v>
      </c>
    </row>
    <row r="153" s="2" customFormat="1" ht="168" customHeight="1">
      <c r="A153" s="41"/>
      <c r="B153" s="42"/>
      <c r="C153" s="207" t="s">
        <v>76</v>
      </c>
      <c r="D153" s="207" t="s">
        <v>166</v>
      </c>
      <c r="E153" s="208" t="s">
        <v>2123</v>
      </c>
      <c r="F153" s="209" t="s">
        <v>2124</v>
      </c>
      <c r="G153" s="210" t="s">
        <v>1597</v>
      </c>
      <c r="H153" s="211">
        <v>3</v>
      </c>
      <c r="I153" s="212"/>
      <c r="J153" s="213">
        <f>ROUND(I153*H153,2)</f>
        <v>0</v>
      </c>
      <c r="K153" s="209" t="s">
        <v>32</v>
      </c>
      <c r="L153" s="47"/>
      <c r="M153" s="214" t="s">
        <v>32</v>
      </c>
      <c r="N153" s="215" t="s">
        <v>47</v>
      </c>
      <c r="O153" s="87"/>
      <c r="P153" s="216">
        <f>O153*H153</f>
        <v>0</v>
      </c>
      <c r="Q153" s="216">
        <v>0</v>
      </c>
      <c r="R153" s="216">
        <f>Q153*H153</f>
        <v>0</v>
      </c>
      <c r="S153" s="216">
        <v>0</v>
      </c>
      <c r="T153" s="217">
        <f>S153*H153</f>
        <v>0</v>
      </c>
      <c r="U153" s="41"/>
      <c r="V153" s="41"/>
      <c r="W153" s="41"/>
      <c r="X153" s="41"/>
      <c r="Y153" s="41"/>
      <c r="Z153" s="41"/>
      <c r="AA153" s="41"/>
      <c r="AB153" s="41"/>
      <c r="AC153" s="41"/>
      <c r="AD153" s="41"/>
      <c r="AE153" s="41"/>
      <c r="AR153" s="218" t="s">
        <v>171</v>
      </c>
      <c r="AT153" s="218" t="s">
        <v>166</v>
      </c>
      <c r="AU153" s="218" t="s">
        <v>84</v>
      </c>
      <c r="AY153" s="19" t="s">
        <v>164</v>
      </c>
      <c r="BE153" s="219">
        <f>IF(N153="základní",J153,0)</f>
        <v>0</v>
      </c>
      <c r="BF153" s="219">
        <f>IF(N153="snížená",J153,0)</f>
        <v>0</v>
      </c>
      <c r="BG153" s="219">
        <f>IF(N153="zákl. přenesená",J153,0)</f>
        <v>0</v>
      </c>
      <c r="BH153" s="219">
        <f>IF(N153="sníž. přenesená",J153,0)</f>
        <v>0</v>
      </c>
      <c r="BI153" s="219">
        <f>IF(N153="nulová",J153,0)</f>
        <v>0</v>
      </c>
      <c r="BJ153" s="19" t="s">
        <v>84</v>
      </c>
      <c r="BK153" s="219">
        <f>ROUND(I153*H153,2)</f>
        <v>0</v>
      </c>
      <c r="BL153" s="19" t="s">
        <v>171</v>
      </c>
      <c r="BM153" s="218" t="s">
        <v>623</v>
      </c>
    </row>
    <row r="154" s="2" customFormat="1">
      <c r="A154" s="41"/>
      <c r="B154" s="42"/>
      <c r="C154" s="43"/>
      <c r="D154" s="227" t="s">
        <v>592</v>
      </c>
      <c r="E154" s="43"/>
      <c r="F154" s="268" t="s">
        <v>2090</v>
      </c>
      <c r="G154" s="43"/>
      <c r="H154" s="43"/>
      <c r="I154" s="222"/>
      <c r="J154" s="43"/>
      <c r="K154" s="43"/>
      <c r="L154" s="47"/>
      <c r="M154" s="223"/>
      <c r="N154" s="224"/>
      <c r="O154" s="87"/>
      <c r="P154" s="87"/>
      <c r="Q154" s="87"/>
      <c r="R154" s="87"/>
      <c r="S154" s="87"/>
      <c r="T154" s="88"/>
      <c r="U154" s="41"/>
      <c r="V154" s="41"/>
      <c r="W154" s="41"/>
      <c r="X154" s="41"/>
      <c r="Y154" s="41"/>
      <c r="Z154" s="41"/>
      <c r="AA154" s="41"/>
      <c r="AB154" s="41"/>
      <c r="AC154" s="41"/>
      <c r="AD154" s="41"/>
      <c r="AE154" s="41"/>
      <c r="AT154" s="19" t="s">
        <v>592</v>
      </c>
      <c r="AU154" s="19" t="s">
        <v>84</v>
      </c>
    </row>
    <row r="155" s="2" customFormat="1" ht="168" customHeight="1">
      <c r="A155" s="41"/>
      <c r="B155" s="42"/>
      <c r="C155" s="207" t="s">
        <v>76</v>
      </c>
      <c r="D155" s="207" t="s">
        <v>166</v>
      </c>
      <c r="E155" s="208" t="s">
        <v>2125</v>
      </c>
      <c r="F155" s="209" t="s">
        <v>2126</v>
      </c>
      <c r="G155" s="210" t="s">
        <v>1597</v>
      </c>
      <c r="H155" s="211">
        <v>4</v>
      </c>
      <c r="I155" s="212"/>
      <c r="J155" s="213">
        <f>ROUND(I155*H155,2)</f>
        <v>0</v>
      </c>
      <c r="K155" s="209" t="s">
        <v>32</v>
      </c>
      <c r="L155" s="47"/>
      <c r="M155" s="214" t="s">
        <v>32</v>
      </c>
      <c r="N155" s="215" t="s">
        <v>47</v>
      </c>
      <c r="O155" s="87"/>
      <c r="P155" s="216">
        <f>O155*H155</f>
        <v>0</v>
      </c>
      <c r="Q155" s="216">
        <v>0</v>
      </c>
      <c r="R155" s="216">
        <f>Q155*H155</f>
        <v>0</v>
      </c>
      <c r="S155" s="216">
        <v>0</v>
      </c>
      <c r="T155" s="217">
        <f>S155*H155</f>
        <v>0</v>
      </c>
      <c r="U155" s="41"/>
      <c r="V155" s="41"/>
      <c r="W155" s="41"/>
      <c r="X155" s="41"/>
      <c r="Y155" s="41"/>
      <c r="Z155" s="41"/>
      <c r="AA155" s="41"/>
      <c r="AB155" s="41"/>
      <c r="AC155" s="41"/>
      <c r="AD155" s="41"/>
      <c r="AE155" s="41"/>
      <c r="AR155" s="218" t="s">
        <v>171</v>
      </c>
      <c r="AT155" s="218" t="s">
        <v>166</v>
      </c>
      <c r="AU155" s="218" t="s">
        <v>84</v>
      </c>
      <c r="AY155" s="19" t="s">
        <v>164</v>
      </c>
      <c r="BE155" s="219">
        <f>IF(N155="základní",J155,0)</f>
        <v>0</v>
      </c>
      <c r="BF155" s="219">
        <f>IF(N155="snížená",J155,0)</f>
        <v>0</v>
      </c>
      <c r="BG155" s="219">
        <f>IF(N155="zákl. přenesená",J155,0)</f>
        <v>0</v>
      </c>
      <c r="BH155" s="219">
        <f>IF(N155="sníž. přenesená",J155,0)</f>
        <v>0</v>
      </c>
      <c r="BI155" s="219">
        <f>IF(N155="nulová",J155,0)</f>
        <v>0</v>
      </c>
      <c r="BJ155" s="19" t="s">
        <v>84</v>
      </c>
      <c r="BK155" s="219">
        <f>ROUND(I155*H155,2)</f>
        <v>0</v>
      </c>
      <c r="BL155" s="19" t="s">
        <v>171</v>
      </c>
      <c r="BM155" s="218" t="s">
        <v>633</v>
      </c>
    </row>
    <row r="156" s="2" customFormat="1">
      <c r="A156" s="41"/>
      <c r="B156" s="42"/>
      <c r="C156" s="43"/>
      <c r="D156" s="227" t="s">
        <v>592</v>
      </c>
      <c r="E156" s="43"/>
      <c r="F156" s="268" t="s">
        <v>2090</v>
      </c>
      <c r="G156" s="43"/>
      <c r="H156" s="43"/>
      <c r="I156" s="222"/>
      <c r="J156" s="43"/>
      <c r="K156" s="43"/>
      <c r="L156" s="47"/>
      <c r="M156" s="223"/>
      <c r="N156" s="224"/>
      <c r="O156" s="87"/>
      <c r="P156" s="87"/>
      <c r="Q156" s="87"/>
      <c r="R156" s="87"/>
      <c r="S156" s="87"/>
      <c r="T156" s="88"/>
      <c r="U156" s="41"/>
      <c r="V156" s="41"/>
      <c r="W156" s="41"/>
      <c r="X156" s="41"/>
      <c r="Y156" s="41"/>
      <c r="Z156" s="41"/>
      <c r="AA156" s="41"/>
      <c r="AB156" s="41"/>
      <c r="AC156" s="41"/>
      <c r="AD156" s="41"/>
      <c r="AE156" s="41"/>
      <c r="AT156" s="19" t="s">
        <v>592</v>
      </c>
      <c r="AU156" s="19" t="s">
        <v>84</v>
      </c>
    </row>
    <row r="157" s="2" customFormat="1" ht="168" customHeight="1">
      <c r="A157" s="41"/>
      <c r="B157" s="42"/>
      <c r="C157" s="207" t="s">
        <v>76</v>
      </c>
      <c r="D157" s="207" t="s">
        <v>166</v>
      </c>
      <c r="E157" s="208" t="s">
        <v>2127</v>
      </c>
      <c r="F157" s="209" t="s">
        <v>2128</v>
      </c>
      <c r="G157" s="210" t="s">
        <v>1597</v>
      </c>
      <c r="H157" s="211">
        <v>1</v>
      </c>
      <c r="I157" s="212"/>
      <c r="J157" s="213">
        <f>ROUND(I157*H157,2)</f>
        <v>0</v>
      </c>
      <c r="K157" s="209" t="s">
        <v>32</v>
      </c>
      <c r="L157" s="47"/>
      <c r="M157" s="214" t="s">
        <v>32</v>
      </c>
      <c r="N157" s="215" t="s">
        <v>47</v>
      </c>
      <c r="O157" s="87"/>
      <c r="P157" s="216">
        <f>O157*H157</f>
        <v>0</v>
      </c>
      <c r="Q157" s="216">
        <v>0</v>
      </c>
      <c r="R157" s="216">
        <f>Q157*H157</f>
        <v>0</v>
      </c>
      <c r="S157" s="216">
        <v>0</v>
      </c>
      <c r="T157" s="217">
        <f>S157*H157</f>
        <v>0</v>
      </c>
      <c r="U157" s="41"/>
      <c r="V157" s="41"/>
      <c r="W157" s="41"/>
      <c r="X157" s="41"/>
      <c r="Y157" s="41"/>
      <c r="Z157" s="41"/>
      <c r="AA157" s="41"/>
      <c r="AB157" s="41"/>
      <c r="AC157" s="41"/>
      <c r="AD157" s="41"/>
      <c r="AE157" s="41"/>
      <c r="AR157" s="218" t="s">
        <v>171</v>
      </c>
      <c r="AT157" s="218" t="s">
        <v>166</v>
      </c>
      <c r="AU157" s="218" t="s">
        <v>84</v>
      </c>
      <c r="AY157" s="19" t="s">
        <v>164</v>
      </c>
      <c r="BE157" s="219">
        <f>IF(N157="základní",J157,0)</f>
        <v>0</v>
      </c>
      <c r="BF157" s="219">
        <f>IF(N157="snížená",J157,0)</f>
        <v>0</v>
      </c>
      <c r="BG157" s="219">
        <f>IF(N157="zákl. přenesená",J157,0)</f>
        <v>0</v>
      </c>
      <c r="BH157" s="219">
        <f>IF(N157="sníž. přenesená",J157,0)</f>
        <v>0</v>
      </c>
      <c r="BI157" s="219">
        <f>IF(N157="nulová",J157,0)</f>
        <v>0</v>
      </c>
      <c r="BJ157" s="19" t="s">
        <v>84</v>
      </c>
      <c r="BK157" s="219">
        <f>ROUND(I157*H157,2)</f>
        <v>0</v>
      </c>
      <c r="BL157" s="19" t="s">
        <v>171</v>
      </c>
      <c r="BM157" s="218" t="s">
        <v>644</v>
      </c>
    </row>
    <row r="158" s="2" customFormat="1">
      <c r="A158" s="41"/>
      <c r="B158" s="42"/>
      <c r="C158" s="43"/>
      <c r="D158" s="227" t="s">
        <v>592</v>
      </c>
      <c r="E158" s="43"/>
      <c r="F158" s="268" t="s">
        <v>2090</v>
      </c>
      <c r="G158" s="43"/>
      <c r="H158" s="43"/>
      <c r="I158" s="222"/>
      <c r="J158" s="43"/>
      <c r="K158" s="43"/>
      <c r="L158" s="47"/>
      <c r="M158" s="223"/>
      <c r="N158" s="224"/>
      <c r="O158" s="87"/>
      <c r="P158" s="87"/>
      <c r="Q158" s="87"/>
      <c r="R158" s="87"/>
      <c r="S158" s="87"/>
      <c r="T158" s="88"/>
      <c r="U158" s="41"/>
      <c r="V158" s="41"/>
      <c r="W158" s="41"/>
      <c r="X158" s="41"/>
      <c r="Y158" s="41"/>
      <c r="Z158" s="41"/>
      <c r="AA158" s="41"/>
      <c r="AB158" s="41"/>
      <c r="AC158" s="41"/>
      <c r="AD158" s="41"/>
      <c r="AE158" s="41"/>
      <c r="AT158" s="19" t="s">
        <v>592</v>
      </c>
      <c r="AU158" s="19" t="s">
        <v>84</v>
      </c>
    </row>
    <row r="159" s="2" customFormat="1" ht="168" customHeight="1">
      <c r="A159" s="41"/>
      <c r="B159" s="42"/>
      <c r="C159" s="207" t="s">
        <v>76</v>
      </c>
      <c r="D159" s="207" t="s">
        <v>166</v>
      </c>
      <c r="E159" s="208" t="s">
        <v>2129</v>
      </c>
      <c r="F159" s="209" t="s">
        <v>2130</v>
      </c>
      <c r="G159" s="210" t="s">
        <v>1597</v>
      </c>
      <c r="H159" s="211">
        <v>1</v>
      </c>
      <c r="I159" s="212"/>
      <c r="J159" s="213">
        <f>ROUND(I159*H159,2)</f>
        <v>0</v>
      </c>
      <c r="K159" s="209" t="s">
        <v>32</v>
      </c>
      <c r="L159" s="47"/>
      <c r="M159" s="214" t="s">
        <v>32</v>
      </c>
      <c r="N159" s="215" t="s">
        <v>47</v>
      </c>
      <c r="O159" s="87"/>
      <c r="P159" s="216">
        <f>O159*H159</f>
        <v>0</v>
      </c>
      <c r="Q159" s="216">
        <v>0</v>
      </c>
      <c r="R159" s="216">
        <f>Q159*H159</f>
        <v>0</v>
      </c>
      <c r="S159" s="216">
        <v>0</v>
      </c>
      <c r="T159" s="217">
        <f>S159*H159</f>
        <v>0</v>
      </c>
      <c r="U159" s="41"/>
      <c r="V159" s="41"/>
      <c r="W159" s="41"/>
      <c r="X159" s="41"/>
      <c r="Y159" s="41"/>
      <c r="Z159" s="41"/>
      <c r="AA159" s="41"/>
      <c r="AB159" s="41"/>
      <c r="AC159" s="41"/>
      <c r="AD159" s="41"/>
      <c r="AE159" s="41"/>
      <c r="AR159" s="218" t="s">
        <v>171</v>
      </c>
      <c r="AT159" s="218" t="s">
        <v>166</v>
      </c>
      <c r="AU159" s="218" t="s">
        <v>84</v>
      </c>
      <c r="AY159" s="19" t="s">
        <v>164</v>
      </c>
      <c r="BE159" s="219">
        <f>IF(N159="základní",J159,0)</f>
        <v>0</v>
      </c>
      <c r="BF159" s="219">
        <f>IF(N159="snížená",J159,0)</f>
        <v>0</v>
      </c>
      <c r="BG159" s="219">
        <f>IF(N159="zákl. přenesená",J159,0)</f>
        <v>0</v>
      </c>
      <c r="BH159" s="219">
        <f>IF(N159="sníž. přenesená",J159,0)</f>
        <v>0</v>
      </c>
      <c r="BI159" s="219">
        <f>IF(N159="nulová",J159,0)</f>
        <v>0</v>
      </c>
      <c r="BJ159" s="19" t="s">
        <v>84</v>
      </c>
      <c r="BK159" s="219">
        <f>ROUND(I159*H159,2)</f>
        <v>0</v>
      </c>
      <c r="BL159" s="19" t="s">
        <v>171</v>
      </c>
      <c r="BM159" s="218" t="s">
        <v>653</v>
      </c>
    </row>
    <row r="160" s="2" customFormat="1">
      <c r="A160" s="41"/>
      <c r="B160" s="42"/>
      <c r="C160" s="43"/>
      <c r="D160" s="227" t="s">
        <v>592</v>
      </c>
      <c r="E160" s="43"/>
      <c r="F160" s="268" t="s">
        <v>2090</v>
      </c>
      <c r="G160" s="43"/>
      <c r="H160" s="43"/>
      <c r="I160" s="222"/>
      <c r="J160" s="43"/>
      <c r="K160" s="43"/>
      <c r="L160" s="47"/>
      <c r="M160" s="223"/>
      <c r="N160" s="224"/>
      <c r="O160" s="87"/>
      <c r="P160" s="87"/>
      <c r="Q160" s="87"/>
      <c r="R160" s="87"/>
      <c r="S160" s="87"/>
      <c r="T160" s="88"/>
      <c r="U160" s="41"/>
      <c r="V160" s="41"/>
      <c r="W160" s="41"/>
      <c r="X160" s="41"/>
      <c r="Y160" s="41"/>
      <c r="Z160" s="41"/>
      <c r="AA160" s="41"/>
      <c r="AB160" s="41"/>
      <c r="AC160" s="41"/>
      <c r="AD160" s="41"/>
      <c r="AE160" s="41"/>
      <c r="AT160" s="19" t="s">
        <v>592</v>
      </c>
      <c r="AU160" s="19" t="s">
        <v>84</v>
      </c>
    </row>
    <row r="161" s="2" customFormat="1" ht="168" customHeight="1">
      <c r="A161" s="41"/>
      <c r="B161" s="42"/>
      <c r="C161" s="207" t="s">
        <v>76</v>
      </c>
      <c r="D161" s="207" t="s">
        <v>166</v>
      </c>
      <c r="E161" s="208" t="s">
        <v>2131</v>
      </c>
      <c r="F161" s="209" t="s">
        <v>2132</v>
      </c>
      <c r="G161" s="210" t="s">
        <v>1597</v>
      </c>
      <c r="H161" s="211">
        <v>1</v>
      </c>
      <c r="I161" s="212"/>
      <c r="J161" s="213">
        <f>ROUND(I161*H161,2)</f>
        <v>0</v>
      </c>
      <c r="K161" s="209" t="s">
        <v>32</v>
      </c>
      <c r="L161" s="47"/>
      <c r="M161" s="214" t="s">
        <v>32</v>
      </c>
      <c r="N161" s="215" t="s">
        <v>47</v>
      </c>
      <c r="O161" s="87"/>
      <c r="P161" s="216">
        <f>O161*H161</f>
        <v>0</v>
      </c>
      <c r="Q161" s="216">
        <v>0</v>
      </c>
      <c r="R161" s="216">
        <f>Q161*H161</f>
        <v>0</v>
      </c>
      <c r="S161" s="216">
        <v>0</v>
      </c>
      <c r="T161" s="217">
        <f>S161*H161</f>
        <v>0</v>
      </c>
      <c r="U161" s="41"/>
      <c r="V161" s="41"/>
      <c r="W161" s="41"/>
      <c r="X161" s="41"/>
      <c r="Y161" s="41"/>
      <c r="Z161" s="41"/>
      <c r="AA161" s="41"/>
      <c r="AB161" s="41"/>
      <c r="AC161" s="41"/>
      <c r="AD161" s="41"/>
      <c r="AE161" s="41"/>
      <c r="AR161" s="218" t="s">
        <v>171</v>
      </c>
      <c r="AT161" s="218" t="s">
        <v>166</v>
      </c>
      <c r="AU161" s="218" t="s">
        <v>84</v>
      </c>
      <c r="AY161" s="19" t="s">
        <v>164</v>
      </c>
      <c r="BE161" s="219">
        <f>IF(N161="základní",J161,0)</f>
        <v>0</v>
      </c>
      <c r="BF161" s="219">
        <f>IF(N161="snížená",J161,0)</f>
        <v>0</v>
      </c>
      <c r="BG161" s="219">
        <f>IF(N161="zákl. přenesená",J161,0)</f>
        <v>0</v>
      </c>
      <c r="BH161" s="219">
        <f>IF(N161="sníž. přenesená",J161,0)</f>
        <v>0</v>
      </c>
      <c r="BI161" s="219">
        <f>IF(N161="nulová",J161,0)</f>
        <v>0</v>
      </c>
      <c r="BJ161" s="19" t="s">
        <v>84</v>
      </c>
      <c r="BK161" s="219">
        <f>ROUND(I161*H161,2)</f>
        <v>0</v>
      </c>
      <c r="BL161" s="19" t="s">
        <v>171</v>
      </c>
      <c r="BM161" s="218" t="s">
        <v>664</v>
      </c>
    </row>
    <row r="162" s="2" customFormat="1">
      <c r="A162" s="41"/>
      <c r="B162" s="42"/>
      <c r="C162" s="43"/>
      <c r="D162" s="227" t="s">
        <v>592</v>
      </c>
      <c r="E162" s="43"/>
      <c r="F162" s="268" t="s">
        <v>2090</v>
      </c>
      <c r="G162" s="43"/>
      <c r="H162" s="43"/>
      <c r="I162" s="222"/>
      <c r="J162" s="43"/>
      <c r="K162" s="43"/>
      <c r="L162" s="47"/>
      <c r="M162" s="223"/>
      <c r="N162" s="224"/>
      <c r="O162" s="87"/>
      <c r="P162" s="87"/>
      <c r="Q162" s="87"/>
      <c r="R162" s="87"/>
      <c r="S162" s="87"/>
      <c r="T162" s="88"/>
      <c r="U162" s="41"/>
      <c r="V162" s="41"/>
      <c r="W162" s="41"/>
      <c r="X162" s="41"/>
      <c r="Y162" s="41"/>
      <c r="Z162" s="41"/>
      <c r="AA162" s="41"/>
      <c r="AB162" s="41"/>
      <c r="AC162" s="41"/>
      <c r="AD162" s="41"/>
      <c r="AE162" s="41"/>
      <c r="AT162" s="19" t="s">
        <v>592</v>
      </c>
      <c r="AU162" s="19" t="s">
        <v>84</v>
      </c>
    </row>
    <row r="163" s="2" customFormat="1" ht="168" customHeight="1">
      <c r="A163" s="41"/>
      <c r="B163" s="42"/>
      <c r="C163" s="207" t="s">
        <v>76</v>
      </c>
      <c r="D163" s="207" t="s">
        <v>166</v>
      </c>
      <c r="E163" s="208" t="s">
        <v>2133</v>
      </c>
      <c r="F163" s="209" t="s">
        <v>2134</v>
      </c>
      <c r="G163" s="210" t="s">
        <v>1597</v>
      </c>
      <c r="H163" s="211">
        <v>1</v>
      </c>
      <c r="I163" s="212"/>
      <c r="J163" s="213">
        <f>ROUND(I163*H163,2)</f>
        <v>0</v>
      </c>
      <c r="K163" s="209" t="s">
        <v>32</v>
      </c>
      <c r="L163" s="47"/>
      <c r="M163" s="214" t="s">
        <v>32</v>
      </c>
      <c r="N163" s="215" t="s">
        <v>47</v>
      </c>
      <c r="O163" s="87"/>
      <c r="P163" s="216">
        <f>O163*H163</f>
        <v>0</v>
      </c>
      <c r="Q163" s="216">
        <v>0</v>
      </c>
      <c r="R163" s="216">
        <f>Q163*H163</f>
        <v>0</v>
      </c>
      <c r="S163" s="216">
        <v>0</v>
      </c>
      <c r="T163" s="217">
        <f>S163*H163</f>
        <v>0</v>
      </c>
      <c r="U163" s="41"/>
      <c r="V163" s="41"/>
      <c r="W163" s="41"/>
      <c r="X163" s="41"/>
      <c r="Y163" s="41"/>
      <c r="Z163" s="41"/>
      <c r="AA163" s="41"/>
      <c r="AB163" s="41"/>
      <c r="AC163" s="41"/>
      <c r="AD163" s="41"/>
      <c r="AE163" s="41"/>
      <c r="AR163" s="218" t="s">
        <v>171</v>
      </c>
      <c r="AT163" s="218" t="s">
        <v>166</v>
      </c>
      <c r="AU163" s="218" t="s">
        <v>84</v>
      </c>
      <c r="AY163" s="19" t="s">
        <v>164</v>
      </c>
      <c r="BE163" s="219">
        <f>IF(N163="základní",J163,0)</f>
        <v>0</v>
      </c>
      <c r="BF163" s="219">
        <f>IF(N163="snížená",J163,0)</f>
        <v>0</v>
      </c>
      <c r="BG163" s="219">
        <f>IF(N163="zákl. přenesená",J163,0)</f>
        <v>0</v>
      </c>
      <c r="BH163" s="219">
        <f>IF(N163="sníž. přenesená",J163,0)</f>
        <v>0</v>
      </c>
      <c r="BI163" s="219">
        <f>IF(N163="nulová",J163,0)</f>
        <v>0</v>
      </c>
      <c r="BJ163" s="19" t="s">
        <v>84</v>
      </c>
      <c r="BK163" s="219">
        <f>ROUND(I163*H163,2)</f>
        <v>0</v>
      </c>
      <c r="BL163" s="19" t="s">
        <v>171</v>
      </c>
      <c r="BM163" s="218" t="s">
        <v>676</v>
      </c>
    </row>
    <row r="164" s="2" customFormat="1">
      <c r="A164" s="41"/>
      <c r="B164" s="42"/>
      <c r="C164" s="43"/>
      <c r="D164" s="227" t="s">
        <v>592</v>
      </c>
      <c r="E164" s="43"/>
      <c r="F164" s="268" t="s">
        <v>2090</v>
      </c>
      <c r="G164" s="43"/>
      <c r="H164" s="43"/>
      <c r="I164" s="222"/>
      <c r="J164" s="43"/>
      <c r="K164" s="43"/>
      <c r="L164" s="47"/>
      <c r="M164" s="223"/>
      <c r="N164" s="224"/>
      <c r="O164" s="87"/>
      <c r="P164" s="87"/>
      <c r="Q164" s="87"/>
      <c r="R164" s="87"/>
      <c r="S164" s="87"/>
      <c r="T164" s="88"/>
      <c r="U164" s="41"/>
      <c r="V164" s="41"/>
      <c r="W164" s="41"/>
      <c r="X164" s="41"/>
      <c r="Y164" s="41"/>
      <c r="Z164" s="41"/>
      <c r="AA164" s="41"/>
      <c r="AB164" s="41"/>
      <c r="AC164" s="41"/>
      <c r="AD164" s="41"/>
      <c r="AE164" s="41"/>
      <c r="AT164" s="19" t="s">
        <v>592</v>
      </c>
      <c r="AU164" s="19" t="s">
        <v>84</v>
      </c>
    </row>
    <row r="165" s="2" customFormat="1" ht="168" customHeight="1">
      <c r="A165" s="41"/>
      <c r="B165" s="42"/>
      <c r="C165" s="207" t="s">
        <v>76</v>
      </c>
      <c r="D165" s="207" t="s">
        <v>166</v>
      </c>
      <c r="E165" s="208" t="s">
        <v>2135</v>
      </c>
      <c r="F165" s="209" t="s">
        <v>2136</v>
      </c>
      <c r="G165" s="210" t="s">
        <v>1597</v>
      </c>
      <c r="H165" s="211">
        <v>1</v>
      </c>
      <c r="I165" s="212"/>
      <c r="J165" s="213">
        <f>ROUND(I165*H165,2)</f>
        <v>0</v>
      </c>
      <c r="K165" s="209" t="s">
        <v>32</v>
      </c>
      <c r="L165" s="47"/>
      <c r="M165" s="214" t="s">
        <v>32</v>
      </c>
      <c r="N165" s="215" t="s">
        <v>47</v>
      </c>
      <c r="O165" s="87"/>
      <c r="P165" s="216">
        <f>O165*H165</f>
        <v>0</v>
      </c>
      <c r="Q165" s="216">
        <v>0</v>
      </c>
      <c r="R165" s="216">
        <f>Q165*H165</f>
        <v>0</v>
      </c>
      <c r="S165" s="216">
        <v>0</v>
      </c>
      <c r="T165" s="217">
        <f>S165*H165</f>
        <v>0</v>
      </c>
      <c r="U165" s="41"/>
      <c r="V165" s="41"/>
      <c r="W165" s="41"/>
      <c r="X165" s="41"/>
      <c r="Y165" s="41"/>
      <c r="Z165" s="41"/>
      <c r="AA165" s="41"/>
      <c r="AB165" s="41"/>
      <c r="AC165" s="41"/>
      <c r="AD165" s="41"/>
      <c r="AE165" s="41"/>
      <c r="AR165" s="218" t="s">
        <v>171</v>
      </c>
      <c r="AT165" s="218" t="s">
        <v>166</v>
      </c>
      <c r="AU165" s="218" t="s">
        <v>84</v>
      </c>
      <c r="AY165" s="19" t="s">
        <v>164</v>
      </c>
      <c r="BE165" s="219">
        <f>IF(N165="základní",J165,0)</f>
        <v>0</v>
      </c>
      <c r="BF165" s="219">
        <f>IF(N165="snížená",J165,0)</f>
        <v>0</v>
      </c>
      <c r="BG165" s="219">
        <f>IF(N165="zákl. přenesená",J165,0)</f>
        <v>0</v>
      </c>
      <c r="BH165" s="219">
        <f>IF(N165="sníž. přenesená",J165,0)</f>
        <v>0</v>
      </c>
      <c r="BI165" s="219">
        <f>IF(N165="nulová",J165,0)</f>
        <v>0</v>
      </c>
      <c r="BJ165" s="19" t="s">
        <v>84</v>
      </c>
      <c r="BK165" s="219">
        <f>ROUND(I165*H165,2)</f>
        <v>0</v>
      </c>
      <c r="BL165" s="19" t="s">
        <v>171</v>
      </c>
      <c r="BM165" s="218" t="s">
        <v>688</v>
      </c>
    </row>
    <row r="166" s="2" customFormat="1">
      <c r="A166" s="41"/>
      <c r="B166" s="42"/>
      <c r="C166" s="43"/>
      <c r="D166" s="227" t="s">
        <v>592</v>
      </c>
      <c r="E166" s="43"/>
      <c r="F166" s="268" t="s">
        <v>2090</v>
      </c>
      <c r="G166" s="43"/>
      <c r="H166" s="43"/>
      <c r="I166" s="222"/>
      <c r="J166" s="43"/>
      <c r="K166" s="43"/>
      <c r="L166" s="47"/>
      <c r="M166" s="223"/>
      <c r="N166" s="224"/>
      <c r="O166" s="87"/>
      <c r="P166" s="87"/>
      <c r="Q166" s="87"/>
      <c r="R166" s="87"/>
      <c r="S166" s="87"/>
      <c r="T166" s="88"/>
      <c r="U166" s="41"/>
      <c r="V166" s="41"/>
      <c r="W166" s="41"/>
      <c r="X166" s="41"/>
      <c r="Y166" s="41"/>
      <c r="Z166" s="41"/>
      <c r="AA166" s="41"/>
      <c r="AB166" s="41"/>
      <c r="AC166" s="41"/>
      <c r="AD166" s="41"/>
      <c r="AE166" s="41"/>
      <c r="AT166" s="19" t="s">
        <v>592</v>
      </c>
      <c r="AU166" s="19" t="s">
        <v>84</v>
      </c>
    </row>
    <row r="167" s="12" customFormat="1" ht="25.92" customHeight="1">
      <c r="A167" s="12"/>
      <c r="B167" s="191"/>
      <c r="C167" s="192"/>
      <c r="D167" s="193" t="s">
        <v>75</v>
      </c>
      <c r="E167" s="194" t="s">
        <v>2137</v>
      </c>
      <c r="F167" s="194" t="s">
        <v>2138</v>
      </c>
      <c r="G167" s="192"/>
      <c r="H167" s="192"/>
      <c r="I167" s="195"/>
      <c r="J167" s="196">
        <f>BK167</f>
        <v>0</v>
      </c>
      <c r="K167" s="192"/>
      <c r="L167" s="197"/>
      <c r="M167" s="198"/>
      <c r="N167" s="199"/>
      <c r="O167" s="199"/>
      <c r="P167" s="200">
        <f>SUM(P168:P201)</f>
        <v>0</v>
      </c>
      <c r="Q167" s="199"/>
      <c r="R167" s="200">
        <f>SUM(R168:R201)</f>
        <v>0</v>
      </c>
      <c r="S167" s="199"/>
      <c r="T167" s="201">
        <f>SUM(T168:T201)</f>
        <v>0</v>
      </c>
      <c r="U167" s="12"/>
      <c r="V167" s="12"/>
      <c r="W167" s="12"/>
      <c r="X167" s="12"/>
      <c r="Y167" s="12"/>
      <c r="Z167" s="12"/>
      <c r="AA167" s="12"/>
      <c r="AB167" s="12"/>
      <c r="AC167" s="12"/>
      <c r="AD167" s="12"/>
      <c r="AE167" s="12"/>
      <c r="AR167" s="202" t="s">
        <v>84</v>
      </c>
      <c r="AT167" s="203" t="s">
        <v>75</v>
      </c>
      <c r="AU167" s="203" t="s">
        <v>76</v>
      </c>
      <c r="AY167" s="202" t="s">
        <v>164</v>
      </c>
      <c r="BK167" s="204">
        <f>SUM(BK168:BK201)</f>
        <v>0</v>
      </c>
    </row>
    <row r="168" s="2" customFormat="1" ht="60" customHeight="1">
      <c r="A168" s="41"/>
      <c r="B168" s="42"/>
      <c r="C168" s="207" t="s">
        <v>76</v>
      </c>
      <c r="D168" s="207" t="s">
        <v>166</v>
      </c>
      <c r="E168" s="208" t="s">
        <v>2139</v>
      </c>
      <c r="F168" s="209" t="s">
        <v>2140</v>
      </c>
      <c r="G168" s="210" t="s">
        <v>1597</v>
      </c>
      <c r="H168" s="211">
        <v>55</v>
      </c>
      <c r="I168" s="212"/>
      <c r="J168" s="213">
        <f>ROUND(I168*H168,2)</f>
        <v>0</v>
      </c>
      <c r="K168" s="209" t="s">
        <v>32</v>
      </c>
      <c r="L168" s="47"/>
      <c r="M168" s="214" t="s">
        <v>32</v>
      </c>
      <c r="N168" s="215" t="s">
        <v>47</v>
      </c>
      <c r="O168" s="87"/>
      <c r="P168" s="216">
        <f>O168*H168</f>
        <v>0</v>
      </c>
      <c r="Q168" s="216">
        <v>0</v>
      </c>
      <c r="R168" s="216">
        <f>Q168*H168</f>
        <v>0</v>
      </c>
      <c r="S168" s="216">
        <v>0</v>
      </c>
      <c r="T168" s="217">
        <f>S168*H168</f>
        <v>0</v>
      </c>
      <c r="U168" s="41"/>
      <c r="V168" s="41"/>
      <c r="W168" s="41"/>
      <c r="X168" s="41"/>
      <c r="Y168" s="41"/>
      <c r="Z168" s="41"/>
      <c r="AA168" s="41"/>
      <c r="AB168" s="41"/>
      <c r="AC168" s="41"/>
      <c r="AD168" s="41"/>
      <c r="AE168" s="41"/>
      <c r="AR168" s="218" t="s">
        <v>171</v>
      </c>
      <c r="AT168" s="218" t="s">
        <v>166</v>
      </c>
      <c r="AU168" s="218" t="s">
        <v>84</v>
      </c>
      <c r="AY168" s="19" t="s">
        <v>164</v>
      </c>
      <c r="BE168" s="219">
        <f>IF(N168="základní",J168,0)</f>
        <v>0</v>
      </c>
      <c r="BF168" s="219">
        <f>IF(N168="snížená",J168,0)</f>
        <v>0</v>
      </c>
      <c r="BG168" s="219">
        <f>IF(N168="zákl. přenesená",J168,0)</f>
        <v>0</v>
      </c>
      <c r="BH168" s="219">
        <f>IF(N168="sníž. přenesená",J168,0)</f>
        <v>0</v>
      </c>
      <c r="BI168" s="219">
        <f>IF(N168="nulová",J168,0)</f>
        <v>0</v>
      </c>
      <c r="BJ168" s="19" t="s">
        <v>84</v>
      </c>
      <c r="BK168" s="219">
        <f>ROUND(I168*H168,2)</f>
        <v>0</v>
      </c>
      <c r="BL168" s="19" t="s">
        <v>171</v>
      </c>
      <c r="BM168" s="218" t="s">
        <v>699</v>
      </c>
    </row>
    <row r="169" s="2" customFormat="1">
      <c r="A169" s="41"/>
      <c r="B169" s="42"/>
      <c r="C169" s="43"/>
      <c r="D169" s="227" t="s">
        <v>592</v>
      </c>
      <c r="E169" s="43"/>
      <c r="F169" s="268" t="s">
        <v>2141</v>
      </c>
      <c r="G169" s="43"/>
      <c r="H169" s="43"/>
      <c r="I169" s="222"/>
      <c r="J169" s="43"/>
      <c r="K169" s="43"/>
      <c r="L169" s="47"/>
      <c r="M169" s="223"/>
      <c r="N169" s="224"/>
      <c r="O169" s="87"/>
      <c r="P169" s="87"/>
      <c r="Q169" s="87"/>
      <c r="R169" s="87"/>
      <c r="S169" s="87"/>
      <c r="T169" s="88"/>
      <c r="U169" s="41"/>
      <c r="V169" s="41"/>
      <c r="W169" s="41"/>
      <c r="X169" s="41"/>
      <c r="Y169" s="41"/>
      <c r="Z169" s="41"/>
      <c r="AA169" s="41"/>
      <c r="AB169" s="41"/>
      <c r="AC169" s="41"/>
      <c r="AD169" s="41"/>
      <c r="AE169" s="41"/>
      <c r="AT169" s="19" t="s">
        <v>592</v>
      </c>
      <c r="AU169" s="19" t="s">
        <v>84</v>
      </c>
    </row>
    <row r="170" s="2" customFormat="1" ht="72" customHeight="1">
      <c r="A170" s="41"/>
      <c r="B170" s="42"/>
      <c r="C170" s="207" t="s">
        <v>76</v>
      </c>
      <c r="D170" s="207" t="s">
        <v>166</v>
      </c>
      <c r="E170" s="208" t="s">
        <v>2142</v>
      </c>
      <c r="F170" s="209" t="s">
        <v>2143</v>
      </c>
      <c r="G170" s="210" t="s">
        <v>1597</v>
      </c>
      <c r="H170" s="211">
        <v>55</v>
      </c>
      <c r="I170" s="212"/>
      <c r="J170" s="213">
        <f>ROUND(I170*H170,2)</f>
        <v>0</v>
      </c>
      <c r="K170" s="209" t="s">
        <v>32</v>
      </c>
      <c r="L170" s="47"/>
      <c r="M170" s="214" t="s">
        <v>32</v>
      </c>
      <c r="N170" s="215" t="s">
        <v>47</v>
      </c>
      <c r="O170" s="87"/>
      <c r="P170" s="216">
        <f>O170*H170</f>
        <v>0</v>
      </c>
      <c r="Q170" s="216">
        <v>0</v>
      </c>
      <c r="R170" s="216">
        <f>Q170*H170</f>
        <v>0</v>
      </c>
      <c r="S170" s="216">
        <v>0</v>
      </c>
      <c r="T170" s="217">
        <f>S170*H170</f>
        <v>0</v>
      </c>
      <c r="U170" s="41"/>
      <c r="V170" s="41"/>
      <c r="W170" s="41"/>
      <c r="X170" s="41"/>
      <c r="Y170" s="41"/>
      <c r="Z170" s="41"/>
      <c r="AA170" s="41"/>
      <c r="AB170" s="41"/>
      <c r="AC170" s="41"/>
      <c r="AD170" s="41"/>
      <c r="AE170" s="41"/>
      <c r="AR170" s="218" t="s">
        <v>171</v>
      </c>
      <c r="AT170" s="218" t="s">
        <v>166</v>
      </c>
      <c r="AU170" s="218" t="s">
        <v>84</v>
      </c>
      <c r="AY170" s="19" t="s">
        <v>164</v>
      </c>
      <c r="BE170" s="219">
        <f>IF(N170="základní",J170,0)</f>
        <v>0</v>
      </c>
      <c r="BF170" s="219">
        <f>IF(N170="snížená",J170,0)</f>
        <v>0</v>
      </c>
      <c r="BG170" s="219">
        <f>IF(N170="zákl. přenesená",J170,0)</f>
        <v>0</v>
      </c>
      <c r="BH170" s="219">
        <f>IF(N170="sníž. přenesená",J170,0)</f>
        <v>0</v>
      </c>
      <c r="BI170" s="219">
        <f>IF(N170="nulová",J170,0)</f>
        <v>0</v>
      </c>
      <c r="BJ170" s="19" t="s">
        <v>84</v>
      </c>
      <c r="BK170" s="219">
        <f>ROUND(I170*H170,2)</f>
        <v>0</v>
      </c>
      <c r="BL170" s="19" t="s">
        <v>171</v>
      </c>
      <c r="BM170" s="218" t="s">
        <v>711</v>
      </c>
    </row>
    <row r="171" s="2" customFormat="1">
      <c r="A171" s="41"/>
      <c r="B171" s="42"/>
      <c r="C171" s="43"/>
      <c r="D171" s="227" t="s">
        <v>592</v>
      </c>
      <c r="E171" s="43"/>
      <c r="F171" s="268" t="s">
        <v>2144</v>
      </c>
      <c r="G171" s="43"/>
      <c r="H171" s="43"/>
      <c r="I171" s="222"/>
      <c r="J171" s="43"/>
      <c r="K171" s="43"/>
      <c r="L171" s="47"/>
      <c r="M171" s="223"/>
      <c r="N171" s="224"/>
      <c r="O171" s="87"/>
      <c r="P171" s="87"/>
      <c r="Q171" s="87"/>
      <c r="R171" s="87"/>
      <c r="S171" s="87"/>
      <c r="T171" s="88"/>
      <c r="U171" s="41"/>
      <c r="V171" s="41"/>
      <c r="W171" s="41"/>
      <c r="X171" s="41"/>
      <c r="Y171" s="41"/>
      <c r="Z171" s="41"/>
      <c r="AA171" s="41"/>
      <c r="AB171" s="41"/>
      <c r="AC171" s="41"/>
      <c r="AD171" s="41"/>
      <c r="AE171" s="41"/>
      <c r="AT171" s="19" t="s">
        <v>592</v>
      </c>
      <c r="AU171" s="19" t="s">
        <v>84</v>
      </c>
    </row>
    <row r="172" s="2" customFormat="1" ht="40.8" customHeight="1">
      <c r="A172" s="41"/>
      <c r="B172" s="42"/>
      <c r="C172" s="207" t="s">
        <v>76</v>
      </c>
      <c r="D172" s="207" t="s">
        <v>166</v>
      </c>
      <c r="E172" s="208" t="s">
        <v>2145</v>
      </c>
      <c r="F172" s="209" t="s">
        <v>2146</v>
      </c>
      <c r="G172" s="210" t="s">
        <v>1597</v>
      </c>
      <c r="H172" s="211">
        <v>2</v>
      </c>
      <c r="I172" s="212"/>
      <c r="J172" s="213">
        <f>ROUND(I172*H172,2)</f>
        <v>0</v>
      </c>
      <c r="K172" s="209" t="s">
        <v>32</v>
      </c>
      <c r="L172" s="47"/>
      <c r="M172" s="214" t="s">
        <v>32</v>
      </c>
      <c r="N172" s="215" t="s">
        <v>47</v>
      </c>
      <c r="O172" s="87"/>
      <c r="P172" s="216">
        <f>O172*H172</f>
        <v>0</v>
      </c>
      <c r="Q172" s="216">
        <v>0</v>
      </c>
      <c r="R172" s="216">
        <f>Q172*H172</f>
        <v>0</v>
      </c>
      <c r="S172" s="216">
        <v>0</v>
      </c>
      <c r="T172" s="217">
        <f>S172*H172</f>
        <v>0</v>
      </c>
      <c r="U172" s="41"/>
      <c r="V172" s="41"/>
      <c r="W172" s="41"/>
      <c r="X172" s="41"/>
      <c r="Y172" s="41"/>
      <c r="Z172" s="41"/>
      <c r="AA172" s="41"/>
      <c r="AB172" s="41"/>
      <c r="AC172" s="41"/>
      <c r="AD172" s="41"/>
      <c r="AE172" s="41"/>
      <c r="AR172" s="218" t="s">
        <v>171</v>
      </c>
      <c r="AT172" s="218" t="s">
        <v>166</v>
      </c>
      <c r="AU172" s="218" t="s">
        <v>84</v>
      </c>
      <c r="AY172" s="19" t="s">
        <v>164</v>
      </c>
      <c r="BE172" s="219">
        <f>IF(N172="základní",J172,0)</f>
        <v>0</v>
      </c>
      <c r="BF172" s="219">
        <f>IF(N172="snížená",J172,0)</f>
        <v>0</v>
      </c>
      <c r="BG172" s="219">
        <f>IF(N172="zákl. přenesená",J172,0)</f>
        <v>0</v>
      </c>
      <c r="BH172" s="219">
        <f>IF(N172="sníž. přenesená",J172,0)</f>
        <v>0</v>
      </c>
      <c r="BI172" s="219">
        <f>IF(N172="nulová",J172,0)</f>
        <v>0</v>
      </c>
      <c r="BJ172" s="19" t="s">
        <v>84</v>
      </c>
      <c r="BK172" s="219">
        <f>ROUND(I172*H172,2)</f>
        <v>0</v>
      </c>
      <c r="BL172" s="19" t="s">
        <v>171</v>
      </c>
      <c r="BM172" s="218" t="s">
        <v>723</v>
      </c>
    </row>
    <row r="173" s="2" customFormat="1">
      <c r="A173" s="41"/>
      <c r="B173" s="42"/>
      <c r="C173" s="43"/>
      <c r="D173" s="227" t="s">
        <v>592</v>
      </c>
      <c r="E173" s="43"/>
      <c r="F173" s="268" t="s">
        <v>2147</v>
      </c>
      <c r="G173" s="43"/>
      <c r="H173" s="43"/>
      <c r="I173" s="222"/>
      <c r="J173" s="43"/>
      <c r="K173" s="43"/>
      <c r="L173" s="47"/>
      <c r="M173" s="223"/>
      <c r="N173" s="224"/>
      <c r="O173" s="87"/>
      <c r="P173" s="87"/>
      <c r="Q173" s="87"/>
      <c r="R173" s="87"/>
      <c r="S173" s="87"/>
      <c r="T173" s="88"/>
      <c r="U173" s="41"/>
      <c r="V173" s="41"/>
      <c r="W173" s="41"/>
      <c r="X173" s="41"/>
      <c r="Y173" s="41"/>
      <c r="Z173" s="41"/>
      <c r="AA173" s="41"/>
      <c r="AB173" s="41"/>
      <c r="AC173" s="41"/>
      <c r="AD173" s="41"/>
      <c r="AE173" s="41"/>
      <c r="AT173" s="19" t="s">
        <v>592</v>
      </c>
      <c r="AU173" s="19" t="s">
        <v>84</v>
      </c>
    </row>
    <row r="174" s="2" customFormat="1" ht="40.8" customHeight="1">
      <c r="A174" s="41"/>
      <c r="B174" s="42"/>
      <c r="C174" s="207" t="s">
        <v>76</v>
      </c>
      <c r="D174" s="207" t="s">
        <v>166</v>
      </c>
      <c r="E174" s="208" t="s">
        <v>2148</v>
      </c>
      <c r="F174" s="209" t="s">
        <v>2149</v>
      </c>
      <c r="G174" s="210" t="s">
        <v>1597</v>
      </c>
      <c r="H174" s="211">
        <v>13</v>
      </c>
      <c r="I174" s="212"/>
      <c r="J174" s="213">
        <f>ROUND(I174*H174,2)</f>
        <v>0</v>
      </c>
      <c r="K174" s="209" t="s">
        <v>32</v>
      </c>
      <c r="L174" s="47"/>
      <c r="M174" s="214" t="s">
        <v>32</v>
      </c>
      <c r="N174" s="215" t="s">
        <v>47</v>
      </c>
      <c r="O174" s="87"/>
      <c r="P174" s="216">
        <f>O174*H174</f>
        <v>0</v>
      </c>
      <c r="Q174" s="216">
        <v>0</v>
      </c>
      <c r="R174" s="216">
        <f>Q174*H174</f>
        <v>0</v>
      </c>
      <c r="S174" s="216">
        <v>0</v>
      </c>
      <c r="T174" s="217">
        <f>S174*H174</f>
        <v>0</v>
      </c>
      <c r="U174" s="41"/>
      <c r="V174" s="41"/>
      <c r="W174" s="41"/>
      <c r="X174" s="41"/>
      <c r="Y174" s="41"/>
      <c r="Z174" s="41"/>
      <c r="AA174" s="41"/>
      <c r="AB174" s="41"/>
      <c r="AC174" s="41"/>
      <c r="AD174" s="41"/>
      <c r="AE174" s="41"/>
      <c r="AR174" s="218" t="s">
        <v>171</v>
      </c>
      <c r="AT174" s="218" t="s">
        <v>166</v>
      </c>
      <c r="AU174" s="218" t="s">
        <v>84</v>
      </c>
      <c r="AY174" s="19" t="s">
        <v>164</v>
      </c>
      <c r="BE174" s="219">
        <f>IF(N174="základní",J174,0)</f>
        <v>0</v>
      </c>
      <c r="BF174" s="219">
        <f>IF(N174="snížená",J174,0)</f>
        <v>0</v>
      </c>
      <c r="BG174" s="219">
        <f>IF(N174="zákl. přenesená",J174,0)</f>
        <v>0</v>
      </c>
      <c r="BH174" s="219">
        <f>IF(N174="sníž. přenesená",J174,0)</f>
        <v>0</v>
      </c>
      <c r="BI174" s="219">
        <f>IF(N174="nulová",J174,0)</f>
        <v>0</v>
      </c>
      <c r="BJ174" s="19" t="s">
        <v>84</v>
      </c>
      <c r="BK174" s="219">
        <f>ROUND(I174*H174,2)</f>
        <v>0</v>
      </c>
      <c r="BL174" s="19" t="s">
        <v>171</v>
      </c>
      <c r="BM174" s="218" t="s">
        <v>735</v>
      </c>
    </row>
    <row r="175" s="2" customFormat="1">
      <c r="A175" s="41"/>
      <c r="B175" s="42"/>
      <c r="C175" s="43"/>
      <c r="D175" s="227" t="s">
        <v>592</v>
      </c>
      <c r="E175" s="43"/>
      <c r="F175" s="268" t="s">
        <v>2150</v>
      </c>
      <c r="G175" s="43"/>
      <c r="H175" s="43"/>
      <c r="I175" s="222"/>
      <c r="J175" s="43"/>
      <c r="K175" s="43"/>
      <c r="L175" s="47"/>
      <c r="M175" s="223"/>
      <c r="N175" s="224"/>
      <c r="O175" s="87"/>
      <c r="P175" s="87"/>
      <c r="Q175" s="87"/>
      <c r="R175" s="87"/>
      <c r="S175" s="87"/>
      <c r="T175" s="88"/>
      <c r="U175" s="41"/>
      <c r="V175" s="41"/>
      <c r="W175" s="41"/>
      <c r="X175" s="41"/>
      <c r="Y175" s="41"/>
      <c r="Z175" s="41"/>
      <c r="AA175" s="41"/>
      <c r="AB175" s="41"/>
      <c r="AC175" s="41"/>
      <c r="AD175" s="41"/>
      <c r="AE175" s="41"/>
      <c r="AT175" s="19" t="s">
        <v>592</v>
      </c>
      <c r="AU175" s="19" t="s">
        <v>84</v>
      </c>
    </row>
    <row r="176" s="2" customFormat="1" ht="40.8" customHeight="1">
      <c r="A176" s="41"/>
      <c r="B176" s="42"/>
      <c r="C176" s="207" t="s">
        <v>76</v>
      </c>
      <c r="D176" s="207" t="s">
        <v>166</v>
      </c>
      <c r="E176" s="208" t="s">
        <v>2151</v>
      </c>
      <c r="F176" s="209" t="s">
        <v>2152</v>
      </c>
      <c r="G176" s="210" t="s">
        <v>1597</v>
      </c>
      <c r="H176" s="211">
        <v>4</v>
      </c>
      <c r="I176" s="212"/>
      <c r="J176" s="213">
        <f>ROUND(I176*H176,2)</f>
        <v>0</v>
      </c>
      <c r="K176" s="209" t="s">
        <v>32</v>
      </c>
      <c r="L176" s="47"/>
      <c r="M176" s="214" t="s">
        <v>32</v>
      </c>
      <c r="N176" s="215" t="s">
        <v>47</v>
      </c>
      <c r="O176" s="87"/>
      <c r="P176" s="216">
        <f>O176*H176</f>
        <v>0</v>
      </c>
      <c r="Q176" s="216">
        <v>0</v>
      </c>
      <c r="R176" s="216">
        <f>Q176*H176</f>
        <v>0</v>
      </c>
      <c r="S176" s="216">
        <v>0</v>
      </c>
      <c r="T176" s="217">
        <f>S176*H176</f>
        <v>0</v>
      </c>
      <c r="U176" s="41"/>
      <c r="V176" s="41"/>
      <c r="W176" s="41"/>
      <c r="X176" s="41"/>
      <c r="Y176" s="41"/>
      <c r="Z176" s="41"/>
      <c r="AA176" s="41"/>
      <c r="AB176" s="41"/>
      <c r="AC176" s="41"/>
      <c r="AD176" s="41"/>
      <c r="AE176" s="41"/>
      <c r="AR176" s="218" t="s">
        <v>171</v>
      </c>
      <c r="AT176" s="218" t="s">
        <v>166</v>
      </c>
      <c r="AU176" s="218" t="s">
        <v>84</v>
      </c>
      <c r="AY176" s="19" t="s">
        <v>164</v>
      </c>
      <c r="BE176" s="219">
        <f>IF(N176="základní",J176,0)</f>
        <v>0</v>
      </c>
      <c r="BF176" s="219">
        <f>IF(N176="snížená",J176,0)</f>
        <v>0</v>
      </c>
      <c r="BG176" s="219">
        <f>IF(N176="zákl. přenesená",J176,0)</f>
        <v>0</v>
      </c>
      <c r="BH176" s="219">
        <f>IF(N176="sníž. přenesená",J176,0)</f>
        <v>0</v>
      </c>
      <c r="BI176" s="219">
        <f>IF(N176="nulová",J176,0)</f>
        <v>0</v>
      </c>
      <c r="BJ176" s="19" t="s">
        <v>84</v>
      </c>
      <c r="BK176" s="219">
        <f>ROUND(I176*H176,2)</f>
        <v>0</v>
      </c>
      <c r="BL176" s="19" t="s">
        <v>171</v>
      </c>
      <c r="BM176" s="218" t="s">
        <v>747</v>
      </c>
    </row>
    <row r="177" s="2" customFormat="1">
      <c r="A177" s="41"/>
      <c r="B177" s="42"/>
      <c r="C177" s="43"/>
      <c r="D177" s="227" t="s">
        <v>592</v>
      </c>
      <c r="E177" s="43"/>
      <c r="F177" s="268" t="s">
        <v>2150</v>
      </c>
      <c r="G177" s="43"/>
      <c r="H177" s="43"/>
      <c r="I177" s="222"/>
      <c r="J177" s="43"/>
      <c r="K177" s="43"/>
      <c r="L177" s="47"/>
      <c r="M177" s="223"/>
      <c r="N177" s="224"/>
      <c r="O177" s="87"/>
      <c r="P177" s="87"/>
      <c r="Q177" s="87"/>
      <c r="R177" s="87"/>
      <c r="S177" s="87"/>
      <c r="T177" s="88"/>
      <c r="U177" s="41"/>
      <c r="V177" s="41"/>
      <c r="W177" s="41"/>
      <c r="X177" s="41"/>
      <c r="Y177" s="41"/>
      <c r="Z177" s="41"/>
      <c r="AA177" s="41"/>
      <c r="AB177" s="41"/>
      <c r="AC177" s="41"/>
      <c r="AD177" s="41"/>
      <c r="AE177" s="41"/>
      <c r="AT177" s="19" t="s">
        <v>592</v>
      </c>
      <c r="AU177" s="19" t="s">
        <v>84</v>
      </c>
    </row>
    <row r="178" s="2" customFormat="1" ht="40.8" customHeight="1">
      <c r="A178" s="41"/>
      <c r="B178" s="42"/>
      <c r="C178" s="207" t="s">
        <v>76</v>
      </c>
      <c r="D178" s="207" t="s">
        <v>166</v>
      </c>
      <c r="E178" s="208" t="s">
        <v>2153</v>
      </c>
      <c r="F178" s="209" t="s">
        <v>2154</v>
      </c>
      <c r="G178" s="210" t="s">
        <v>1597</v>
      </c>
      <c r="H178" s="211">
        <v>2</v>
      </c>
      <c r="I178" s="212"/>
      <c r="J178" s="213">
        <f>ROUND(I178*H178,2)</f>
        <v>0</v>
      </c>
      <c r="K178" s="209" t="s">
        <v>32</v>
      </c>
      <c r="L178" s="47"/>
      <c r="M178" s="214" t="s">
        <v>32</v>
      </c>
      <c r="N178" s="215" t="s">
        <v>47</v>
      </c>
      <c r="O178" s="87"/>
      <c r="P178" s="216">
        <f>O178*H178</f>
        <v>0</v>
      </c>
      <c r="Q178" s="216">
        <v>0</v>
      </c>
      <c r="R178" s="216">
        <f>Q178*H178</f>
        <v>0</v>
      </c>
      <c r="S178" s="216">
        <v>0</v>
      </c>
      <c r="T178" s="217">
        <f>S178*H178</f>
        <v>0</v>
      </c>
      <c r="U178" s="41"/>
      <c r="V178" s="41"/>
      <c r="W178" s="41"/>
      <c r="X178" s="41"/>
      <c r="Y178" s="41"/>
      <c r="Z178" s="41"/>
      <c r="AA178" s="41"/>
      <c r="AB178" s="41"/>
      <c r="AC178" s="41"/>
      <c r="AD178" s="41"/>
      <c r="AE178" s="41"/>
      <c r="AR178" s="218" t="s">
        <v>171</v>
      </c>
      <c r="AT178" s="218" t="s">
        <v>166</v>
      </c>
      <c r="AU178" s="218" t="s">
        <v>84</v>
      </c>
      <c r="AY178" s="19" t="s">
        <v>164</v>
      </c>
      <c r="BE178" s="219">
        <f>IF(N178="základní",J178,0)</f>
        <v>0</v>
      </c>
      <c r="BF178" s="219">
        <f>IF(N178="snížená",J178,0)</f>
        <v>0</v>
      </c>
      <c r="BG178" s="219">
        <f>IF(N178="zákl. přenesená",J178,0)</f>
        <v>0</v>
      </c>
      <c r="BH178" s="219">
        <f>IF(N178="sníž. přenesená",J178,0)</f>
        <v>0</v>
      </c>
      <c r="BI178" s="219">
        <f>IF(N178="nulová",J178,0)</f>
        <v>0</v>
      </c>
      <c r="BJ178" s="19" t="s">
        <v>84</v>
      </c>
      <c r="BK178" s="219">
        <f>ROUND(I178*H178,2)</f>
        <v>0</v>
      </c>
      <c r="BL178" s="19" t="s">
        <v>171</v>
      </c>
      <c r="BM178" s="218" t="s">
        <v>758</v>
      </c>
    </row>
    <row r="179" s="2" customFormat="1">
      <c r="A179" s="41"/>
      <c r="B179" s="42"/>
      <c r="C179" s="43"/>
      <c r="D179" s="227" t="s">
        <v>592</v>
      </c>
      <c r="E179" s="43"/>
      <c r="F179" s="268" t="s">
        <v>2155</v>
      </c>
      <c r="G179" s="43"/>
      <c r="H179" s="43"/>
      <c r="I179" s="222"/>
      <c r="J179" s="43"/>
      <c r="K179" s="43"/>
      <c r="L179" s="47"/>
      <c r="M179" s="223"/>
      <c r="N179" s="224"/>
      <c r="O179" s="87"/>
      <c r="P179" s="87"/>
      <c r="Q179" s="87"/>
      <c r="R179" s="87"/>
      <c r="S179" s="87"/>
      <c r="T179" s="88"/>
      <c r="U179" s="41"/>
      <c r="V179" s="41"/>
      <c r="W179" s="41"/>
      <c r="X179" s="41"/>
      <c r="Y179" s="41"/>
      <c r="Z179" s="41"/>
      <c r="AA179" s="41"/>
      <c r="AB179" s="41"/>
      <c r="AC179" s="41"/>
      <c r="AD179" s="41"/>
      <c r="AE179" s="41"/>
      <c r="AT179" s="19" t="s">
        <v>592</v>
      </c>
      <c r="AU179" s="19" t="s">
        <v>84</v>
      </c>
    </row>
    <row r="180" s="2" customFormat="1" ht="26.4" customHeight="1">
      <c r="A180" s="41"/>
      <c r="B180" s="42"/>
      <c r="C180" s="207" t="s">
        <v>76</v>
      </c>
      <c r="D180" s="207" t="s">
        <v>166</v>
      </c>
      <c r="E180" s="208" t="s">
        <v>2156</v>
      </c>
      <c r="F180" s="209" t="s">
        <v>2157</v>
      </c>
      <c r="G180" s="210" t="s">
        <v>1597</v>
      </c>
      <c r="H180" s="211">
        <v>21</v>
      </c>
      <c r="I180" s="212"/>
      <c r="J180" s="213">
        <f>ROUND(I180*H180,2)</f>
        <v>0</v>
      </c>
      <c r="K180" s="209" t="s">
        <v>32</v>
      </c>
      <c r="L180" s="47"/>
      <c r="M180" s="214" t="s">
        <v>32</v>
      </c>
      <c r="N180" s="215" t="s">
        <v>47</v>
      </c>
      <c r="O180" s="87"/>
      <c r="P180" s="216">
        <f>O180*H180</f>
        <v>0</v>
      </c>
      <c r="Q180" s="216">
        <v>0</v>
      </c>
      <c r="R180" s="216">
        <f>Q180*H180</f>
        <v>0</v>
      </c>
      <c r="S180" s="216">
        <v>0</v>
      </c>
      <c r="T180" s="217">
        <f>S180*H180</f>
        <v>0</v>
      </c>
      <c r="U180" s="41"/>
      <c r="V180" s="41"/>
      <c r="W180" s="41"/>
      <c r="X180" s="41"/>
      <c r="Y180" s="41"/>
      <c r="Z180" s="41"/>
      <c r="AA180" s="41"/>
      <c r="AB180" s="41"/>
      <c r="AC180" s="41"/>
      <c r="AD180" s="41"/>
      <c r="AE180" s="41"/>
      <c r="AR180" s="218" t="s">
        <v>171</v>
      </c>
      <c r="AT180" s="218" t="s">
        <v>166</v>
      </c>
      <c r="AU180" s="218" t="s">
        <v>84</v>
      </c>
      <c r="AY180" s="19" t="s">
        <v>164</v>
      </c>
      <c r="BE180" s="219">
        <f>IF(N180="základní",J180,0)</f>
        <v>0</v>
      </c>
      <c r="BF180" s="219">
        <f>IF(N180="snížená",J180,0)</f>
        <v>0</v>
      </c>
      <c r="BG180" s="219">
        <f>IF(N180="zákl. přenesená",J180,0)</f>
        <v>0</v>
      </c>
      <c r="BH180" s="219">
        <f>IF(N180="sníž. přenesená",J180,0)</f>
        <v>0</v>
      </c>
      <c r="BI180" s="219">
        <f>IF(N180="nulová",J180,0)</f>
        <v>0</v>
      </c>
      <c r="BJ180" s="19" t="s">
        <v>84</v>
      </c>
      <c r="BK180" s="219">
        <f>ROUND(I180*H180,2)</f>
        <v>0</v>
      </c>
      <c r="BL180" s="19" t="s">
        <v>171</v>
      </c>
      <c r="BM180" s="218" t="s">
        <v>770</v>
      </c>
    </row>
    <row r="181" s="2" customFormat="1">
      <c r="A181" s="41"/>
      <c r="B181" s="42"/>
      <c r="C181" s="43"/>
      <c r="D181" s="227" t="s">
        <v>592</v>
      </c>
      <c r="E181" s="43"/>
      <c r="F181" s="268" t="s">
        <v>2158</v>
      </c>
      <c r="G181" s="43"/>
      <c r="H181" s="43"/>
      <c r="I181" s="222"/>
      <c r="J181" s="43"/>
      <c r="K181" s="43"/>
      <c r="L181" s="47"/>
      <c r="M181" s="223"/>
      <c r="N181" s="224"/>
      <c r="O181" s="87"/>
      <c r="P181" s="87"/>
      <c r="Q181" s="87"/>
      <c r="R181" s="87"/>
      <c r="S181" s="87"/>
      <c r="T181" s="88"/>
      <c r="U181" s="41"/>
      <c r="V181" s="41"/>
      <c r="W181" s="41"/>
      <c r="X181" s="41"/>
      <c r="Y181" s="41"/>
      <c r="Z181" s="41"/>
      <c r="AA181" s="41"/>
      <c r="AB181" s="41"/>
      <c r="AC181" s="41"/>
      <c r="AD181" s="41"/>
      <c r="AE181" s="41"/>
      <c r="AT181" s="19" t="s">
        <v>592</v>
      </c>
      <c r="AU181" s="19" t="s">
        <v>84</v>
      </c>
    </row>
    <row r="182" s="2" customFormat="1" ht="26.4" customHeight="1">
      <c r="A182" s="41"/>
      <c r="B182" s="42"/>
      <c r="C182" s="207" t="s">
        <v>76</v>
      </c>
      <c r="D182" s="207" t="s">
        <v>166</v>
      </c>
      <c r="E182" s="208" t="s">
        <v>2159</v>
      </c>
      <c r="F182" s="209" t="s">
        <v>2160</v>
      </c>
      <c r="G182" s="210" t="s">
        <v>1597</v>
      </c>
      <c r="H182" s="211">
        <v>19</v>
      </c>
      <c r="I182" s="212"/>
      <c r="J182" s="213">
        <f>ROUND(I182*H182,2)</f>
        <v>0</v>
      </c>
      <c r="K182" s="209" t="s">
        <v>32</v>
      </c>
      <c r="L182" s="47"/>
      <c r="M182" s="214" t="s">
        <v>32</v>
      </c>
      <c r="N182" s="215" t="s">
        <v>47</v>
      </c>
      <c r="O182" s="87"/>
      <c r="P182" s="216">
        <f>O182*H182</f>
        <v>0</v>
      </c>
      <c r="Q182" s="216">
        <v>0</v>
      </c>
      <c r="R182" s="216">
        <f>Q182*H182</f>
        <v>0</v>
      </c>
      <c r="S182" s="216">
        <v>0</v>
      </c>
      <c r="T182" s="217">
        <f>S182*H182</f>
        <v>0</v>
      </c>
      <c r="U182" s="41"/>
      <c r="V182" s="41"/>
      <c r="W182" s="41"/>
      <c r="X182" s="41"/>
      <c r="Y182" s="41"/>
      <c r="Z182" s="41"/>
      <c r="AA182" s="41"/>
      <c r="AB182" s="41"/>
      <c r="AC182" s="41"/>
      <c r="AD182" s="41"/>
      <c r="AE182" s="41"/>
      <c r="AR182" s="218" t="s">
        <v>171</v>
      </c>
      <c r="AT182" s="218" t="s">
        <v>166</v>
      </c>
      <c r="AU182" s="218" t="s">
        <v>84</v>
      </c>
      <c r="AY182" s="19" t="s">
        <v>164</v>
      </c>
      <c r="BE182" s="219">
        <f>IF(N182="základní",J182,0)</f>
        <v>0</v>
      </c>
      <c r="BF182" s="219">
        <f>IF(N182="snížená",J182,0)</f>
        <v>0</v>
      </c>
      <c r="BG182" s="219">
        <f>IF(N182="zákl. přenesená",J182,0)</f>
        <v>0</v>
      </c>
      <c r="BH182" s="219">
        <f>IF(N182="sníž. přenesená",J182,0)</f>
        <v>0</v>
      </c>
      <c r="BI182" s="219">
        <f>IF(N182="nulová",J182,0)</f>
        <v>0</v>
      </c>
      <c r="BJ182" s="19" t="s">
        <v>84</v>
      </c>
      <c r="BK182" s="219">
        <f>ROUND(I182*H182,2)</f>
        <v>0</v>
      </c>
      <c r="BL182" s="19" t="s">
        <v>171</v>
      </c>
      <c r="BM182" s="218" t="s">
        <v>781</v>
      </c>
    </row>
    <row r="183" s="2" customFormat="1">
      <c r="A183" s="41"/>
      <c r="B183" s="42"/>
      <c r="C183" s="43"/>
      <c r="D183" s="227" t="s">
        <v>592</v>
      </c>
      <c r="E183" s="43"/>
      <c r="F183" s="268" t="s">
        <v>2161</v>
      </c>
      <c r="G183" s="43"/>
      <c r="H183" s="43"/>
      <c r="I183" s="222"/>
      <c r="J183" s="43"/>
      <c r="K183" s="43"/>
      <c r="L183" s="47"/>
      <c r="M183" s="223"/>
      <c r="N183" s="224"/>
      <c r="O183" s="87"/>
      <c r="P183" s="87"/>
      <c r="Q183" s="87"/>
      <c r="R183" s="87"/>
      <c r="S183" s="87"/>
      <c r="T183" s="88"/>
      <c r="U183" s="41"/>
      <c r="V183" s="41"/>
      <c r="W183" s="41"/>
      <c r="X183" s="41"/>
      <c r="Y183" s="41"/>
      <c r="Z183" s="41"/>
      <c r="AA183" s="41"/>
      <c r="AB183" s="41"/>
      <c r="AC183" s="41"/>
      <c r="AD183" s="41"/>
      <c r="AE183" s="41"/>
      <c r="AT183" s="19" t="s">
        <v>592</v>
      </c>
      <c r="AU183" s="19" t="s">
        <v>84</v>
      </c>
    </row>
    <row r="184" s="2" customFormat="1" ht="26.4" customHeight="1">
      <c r="A184" s="41"/>
      <c r="B184" s="42"/>
      <c r="C184" s="207" t="s">
        <v>76</v>
      </c>
      <c r="D184" s="207" t="s">
        <v>166</v>
      </c>
      <c r="E184" s="208" t="s">
        <v>2162</v>
      </c>
      <c r="F184" s="209" t="s">
        <v>2163</v>
      </c>
      <c r="G184" s="210" t="s">
        <v>1597</v>
      </c>
      <c r="H184" s="211">
        <v>3</v>
      </c>
      <c r="I184" s="212"/>
      <c r="J184" s="213">
        <f>ROUND(I184*H184,2)</f>
        <v>0</v>
      </c>
      <c r="K184" s="209" t="s">
        <v>32</v>
      </c>
      <c r="L184" s="47"/>
      <c r="M184" s="214" t="s">
        <v>32</v>
      </c>
      <c r="N184" s="215" t="s">
        <v>47</v>
      </c>
      <c r="O184" s="87"/>
      <c r="P184" s="216">
        <f>O184*H184</f>
        <v>0</v>
      </c>
      <c r="Q184" s="216">
        <v>0</v>
      </c>
      <c r="R184" s="216">
        <f>Q184*H184</f>
        <v>0</v>
      </c>
      <c r="S184" s="216">
        <v>0</v>
      </c>
      <c r="T184" s="217">
        <f>S184*H184</f>
        <v>0</v>
      </c>
      <c r="U184" s="41"/>
      <c r="V184" s="41"/>
      <c r="W184" s="41"/>
      <c r="X184" s="41"/>
      <c r="Y184" s="41"/>
      <c r="Z184" s="41"/>
      <c r="AA184" s="41"/>
      <c r="AB184" s="41"/>
      <c r="AC184" s="41"/>
      <c r="AD184" s="41"/>
      <c r="AE184" s="41"/>
      <c r="AR184" s="218" t="s">
        <v>171</v>
      </c>
      <c r="AT184" s="218" t="s">
        <v>166</v>
      </c>
      <c r="AU184" s="218" t="s">
        <v>84</v>
      </c>
      <c r="AY184" s="19" t="s">
        <v>164</v>
      </c>
      <c r="BE184" s="219">
        <f>IF(N184="základní",J184,0)</f>
        <v>0</v>
      </c>
      <c r="BF184" s="219">
        <f>IF(N184="snížená",J184,0)</f>
        <v>0</v>
      </c>
      <c r="BG184" s="219">
        <f>IF(N184="zákl. přenesená",J184,0)</f>
        <v>0</v>
      </c>
      <c r="BH184" s="219">
        <f>IF(N184="sníž. přenesená",J184,0)</f>
        <v>0</v>
      </c>
      <c r="BI184" s="219">
        <f>IF(N184="nulová",J184,0)</f>
        <v>0</v>
      </c>
      <c r="BJ184" s="19" t="s">
        <v>84</v>
      </c>
      <c r="BK184" s="219">
        <f>ROUND(I184*H184,2)</f>
        <v>0</v>
      </c>
      <c r="BL184" s="19" t="s">
        <v>171</v>
      </c>
      <c r="BM184" s="218" t="s">
        <v>791</v>
      </c>
    </row>
    <row r="185" s="2" customFormat="1">
      <c r="A185" s="41"/>
      <c r="B185" s="42"/>
      <c r="C185" s="43"/>
      <c r="D185" s="227" t="s">
        <v>592</v>
      </c>
      <c r="E185" s="43"/>
      <c r="F185" s="268" t="s">
        <v>2164</v>
      </c>
      <c r="G185" s="43"/>
      <c r="H185" s="43"/>
      <c r="I185" s="222"/>
      <c r="J185" s="43"/>
      <c r="K185" s="43"/>
      <c r="L185" s="47"/>
      <c r="M185" s="223"/>
      <c r="N185" s="224"/>
      <c r="O185" s="87"/>
      <c r="P185" s="87"/>
      <c r="Q185" s="87"/>
      <c r="R185" s="87"/>
      <c r="S185" s="87"/>
      <c r="T185" s="88"/>
      <c r="U185" s="41"/>
      <c r="V185" s="41"/>
      <c r="W185" s="41"/>
      <c r="X185" s="41"/>
      <c r="Y185" s="41"/>
      <c r="Z185" s="41"/>
      <c r="AA185" s="41"/>
      <c r="AB185" s="41"/>
      <c r="AC185" s="41"/>
      <c r="AD185" s="41"/>
      <c r="AE185" s="41"/>
      <c r="AT185" s="19" t="s">
        <v>592</v>
      </c>
      <c r="AU185" s="19" t="s">
        <v>84</v>
      </c>
    </row>
    <row r="186" s="2" customFormat="1" ht="26.4" customHeight="1">
      <c r="A186" s="41"/>
      <c r="B186" s="42"/>
      <c r="C186" s="207" t="s">
        <v>76</v>
      </c>
      <c r="D186" s="207" t="s">
        <v>166</v>
      </c>
      <c r="E186" s="208" t="s">
        <v>2165</v>
      </c>
      <c r="F186" s="209" t="s">
        <v>2166</v>
      </c>
      <c r="G186" s="210" t="s">
        <v>1597</v>
      </c>
      <c r="H186" s="211">
        <v>1</v>
      </c>
      <c r="I186" s="212"/>
      <c r="J186" s="213">
        <f>ROUND(I186*H186,2)</f>
        <v>0</v>
      </c>
      <c r="K186" s="209" t="s">
        <v>32</v>
      </c>
      <c r="L186" s="47"/>
      <c r="M186" s="214" t="s">
        <v>32</v>
      </c>
      <c r="N186" s="215" t="s">
        <v>47</v>
      </c>
      <c r="O186" s="87"/>
      <c r="P186" s="216">
        <f>O186*H186</f>
        <v>0</v>
      </c>
      <c r="Q186" s="216">
        <v>0</v>
      </c>
      <c r="R186" s="216">
        <f>Q186*H186</f>
        <v>0</v>
      </c>
      <c r="S186" s="216">
        <v>0</v>
      </c>
      <c r="T186" s="217">
        <f>S186*H186</f>
        <v>0</v>
      </c>
      <c r="U186" s="41"/>
      <c r="V186" s="41"/>
      <c r="W186" s="41"/>
      <c r="X186" s="41"/>
      <c r="Y186" s="41"/>
      <c r="Z186" s="41"/>
      <c r="AA186" s="41"/>
      <c r="AB186" s="41"/>
      <c r="AC186" s="41"/>
      <c r="AD186" s="41"/>
      <c r="AE186" s="41"/>
      <c r="AR186" s="218" t="s">
        <v>171</v>
      </c>
      <c r="AT186" s="218" t="s">
        <v>166</v>
      </c>
      <c r="AU186" s="218" t="s">
        <v>84</v>
      </c>
      <c r="AY186" s="19" t="s">
        <v>164</v>
      </c>
      <c r="BE186" s="219">
        <f>IF(N186="základní",J186,0)</f>
        <v>0</v>
      </c>
      <c r="BF186" s="219">
        <f>IF(N186="snížená",J186,0)</f>
        <v>0</v>
      </c>
      <c r="BG186" s="219">
        <f>IF(N186="zákl. přenesená",J186,0)</f>
        <v>0</v>
      </c>
      <c r="BH186" s="219">
        <f>IF(N186="sníž. přenesená",J186,0)</f>
        <v>0</v>
      </c>
      <c r="BI186" s="219">
        <f>IF(N186="nulová",J186,0)</f>
        <v>0</v>
      </c>
      <c r="BJ186" s="19" t="s">
        <v>84</v>
      </c>
      <c r="BK186" s="219">
        <f>ROUND(I186*H186,2)</f>
        <v>0</v>
      </c>
      <c r="BL186" s="19" t="s">
        <v>171</v>
      </c>
      <c r="BM186" s="218" t="s">
        <v>802</v>
      </c>
    </row>
    <row r="187" s="2" customFormat="1">
      <c r="A187" s="41"/>
      <c r="B187" s="42"/>
      <c r="C187" s="43"/>
      <c r="D187" s="227" t="s">
        <v>592</v>
      </c>
      <c r="E187" s="43"/>
      <c r="F187" s="268" t="s">
        <v>2164</v>
      </c>
      <c r="G187" s="43"/>
      <c r="H187" s="43"/>
      <c r="I187" s="222"/>
      <c r="J187" s="43"/>
      <c r="K187" s="43"/>
      <c r="L187" s="47"/>
      <c r="M187" s="223"/>
      <c r="N187" s="224"/>
      <c r="O187" s="87"/>
      <c r="P187" s="87"/>
      <c r="Q187" s="87"/>
      <c r="R187" s="87"/>
      <c r="S187" s="87"/>
      <c r="T187" s="88"/>
      <c r="U187" s="41"/>
      <c r="V187" s="41"/>
      <c r="W187" s="41"/>
      <c r="X187" s="41"/>
      <c r="Y187" s="41"/>
      <c r="Z187" s="41"/>
      <c r="AA187" s="41"/>
      <c r="AB187" s="41"/>
      <c r="AC187" s="41"/>
      <c r="AD187" s="41"/>
      <c r="AE187" s="41"/>
      <c r="AT187" s="19" t="s">
        <v>592</v>
      </c>
      <c r="AU187" s="19" t="s">
        <v>84</v>
      </c>
    </row>
    <row r="188" s="2" customFormat="1" ht="26.4" customHeight="1">
      <c r="A188" s="41"/>
      <c r="B188" s="42"/>
      <c r="C188" s="207" t="s">
        <v>76</v>
      </c>
      <c r="D188" s="207" t="s">
        <v>166</v>
      </c>
      <c r="E188" s="208" t="s">
        <v>2167</v>
      </c>
      <c r="F188" s="209" t="s">
        <v>2168</v>
      </c>
      <c r="G188" s="210" t="s">
        <v>1597</v>
      </c>
      <c r="H188" s="211">
        <v>5</v>
      </c>
      <c r="I188" s="212"/>
      <c r="J188" s="213">
        <f>ROUND(I188*H188,2)</f>
        <v>0</v>
      </c>
      <c r="K188" s="209" t="s">
        <v>32</v>
      </c>
      <c r="L188" s="47"/>
      <c r="M188" s="214" t="s">
        <v>32</v>
      </c>
      <c r="N188" s="215" t="s">
        <v>47</v>
      </c>
      <c r="O188" s="87"/>
      <c r="P188" s="216">
        <f>O188*H188</f>
        <v>0</v>
      </c>
      <c r="Q188" s="216">
        <v>0</v>
      </c>
      <c r="R188" s="216">
        <f>Q188*H188</f>
        <v>0</v>
      </c>
      <c r="S188" s="216">
        <v>0</v>
      </c>
      <c r="T188" s="217">
        <f>S188*H188</f>
        <v>0</v>
      </c>
      <c r="U188" s="41"/>
      <c r="V188" s="41"/>
      <c r="W188" s="41"/>
      <c r="X188" s="41"/>
      <c r="Y188" s="41"/>
      <c r="Z188" s="41"/>
      <c r="AA188" s="41"/>
      <c r="AB188" s="41"/>
      <c r="AC188" s="41"/>
      <c r="AD188" s="41"/>
      <c r="AE188" s="41"/>
      <c r="AR188" s="218" t="s">
        <v>171</v>
      </c>
      <c r="AT188" s="218" t="s">
        <v>166</v>
      </c>
      <c r="AU188" s="218" t="s">
        <v>84</v>
      </c>
      <c r="AY188" s="19" t="s">
        <v>164</v>
      </c>
      <c r="BE188" s="219">
        <f>IF(N188="základní",J188,0)</f>
        <v>0</v>
      </c>
      <c r="BF188" s="219">
        <f>IF(N188="snížená",J188,0)</f>
        <v>0</v>
      </c>
      <c r="BG188" s="219">
        <f>IF(N188="zákl. přenesená",J188,0)</f>
        <v>0</v>
      </c>
      <c r="BH188" s="219">
        <f>IF(N188="sníž. přenesená",J188,0)</f>
        <v>0</v>
      </c>
      <c r="BI188" s="219">
        <f>IF(N188="nulová",J188,0)</f>
        <v>0</v>
      </c>
      <c r="BJ188" s="19" t="s">
        <v>84</v>
      </c>
      <c r="BK188" s="219">
        <f>ROUND(I188*H188,2)</f>
        <v>0</v>
      </c>
      <c r="BL188" s="19" t="s">
        <v>171</v>
      </c>
      <c r="BM188" s="218" t="s">
        <v>816</v>
      </c>
    </row>
    <row r="189" s="2" customFormat="1">
      <c r="A189" s="41"/>
      <c r="B189" s="42"/>
      <c r="C189" s="43"/>
      <c r="D189" s="227" t="s">
        <v>592</v>
      </c>
      <c r="E189" s="43"/>
      <c r="F189" s="268" t="s">
        <v>2164</v>
      </c>
      <c r="G189" s="43"/>
      <c r="H189" s="43"/>
      <c r="I189" s="222"/>
      <c r="J189" s="43"/>
      <c r="K189" s="43"/>
      <c r="L189" s="47"/>
      <c r="M189" s="223"/>
      <c r="N189" s="224"/>
      <c r="O189" s="87"/>
      <c r="P189" s="87"/>
      <c r="Q189" s="87"/>
      <c r="R189" s="87"/>
      <c r="S189" s="87"/>
      <c r="T189" s="88"/>
      <c r="U189" s="41"/>
      <c r="V189" s="41"/>
      <c r="W189" s="41"/>
      <c r="X189" s="41"/>
      <c r="Y189" s="41"/>
      <c r="Z189" s="41"/>
      <c r="AA189" s="41"/>
      <c r="AB189" s="41"/>
      <c r="AC189" s="41"/>
      <c r="AD189" s="41"/>
      <c r="AE189" s="41"/>
      <c r="AT189" s="19" t="s">
        <v>592</v>
      </c>
      <c r="AU189" s="19" t="s">
        <v>84</v>
      </c>
    </row>
    <row r="190" s="2" customFormat="1" ht="26.4" customHeight="1">
      <c r="A190" s="41"/>
      <c r="B190" s="42"/>
      <c r="C190" s="207" t="s">
        <v>76</v>
      </c>
      <c r="D190" s="207" t="s">
        <v>166</v>
      </c>
      <c r="E190" s="208" t="s">
        <v>2169</v>
      </c>
      <c r="F190" s="209" t="s">
        <v>2170</v>
      </c>
      <c r="G190" s="210" t="s">
        <v>1597</v>
      </c>
      <c r="H190" s="211">
        <v>1</v>
      </c>
      <c r="I190" s="212"/>
      <c r="J190" s="213">
        <f>ROUND(I190*H190,2)</f>
        <v>0</v>
      </c>
      <c r="K190" s="209" t="s">
        <v>32</v>
      </c>
      <c r="L190" s="47"/>
      <c r="M190" s="214" t="s">
        <v>32</v>
      </c>
      <c r="N190" s="215" t="s">
        <v>47</v>
      </c>
      <c r="O190" s="87"/>
      <c r="P190" s="216">
        <f>O190*H190</f>
        <v>0</v>
      </c>
      <c r="Q190" s="216">
        <v>0</v>
      </c>
      <c r="R190" s="216">
        <f>Q190*H190</f>
        <v>0</v>
      </c>
      <c r="S190" s="216">
        <v>0</v>
      </c>
      <c r="T190" s="217">
        <f>S190*H190</f>
        <v>0</v>
      </c>
      <c r="U190" s="41"/>
      <c r="V190" s="41"/>
      <c r="W190" s="41"/>
      <c r="X190" s="41"/>
      <c r="Y190" s="41"/>
      <c r="Z190" s="41"/>
      <c r="AA190" s="41"/>
      <c r="AB190" s="41"/>
      <c r="AC190" s="41"/>
      <c r="AD190" s="41"/>
      <c r="AE190" s="41"/>
      <c r="AR190" s="218" t="s">
        <v>171</v>
      </c>
      <c r="AT190" s="218" t="s">
        <v>166</v>
      </c>
      <c r="AU190" s="218" t="s">
        <v>84</v>
      </c>
      <c r="AY190" s="19" t="s">
        <v>164</v>
      </c>
      <c r="BE190" s="219">
        <f>IF(N190="základní",J190,0)</f>
        <v>0</v>
      </c>
      <c r="BF190" s="219">
        <f>IF(N190="snížená",J190,0)</f>
        <v>0</v>
      </c>
      <c r="BG190" s="219">
        <f>IF(N190="zákl. přenesená",J190,0)</f>
        <v>0</v>
      </c>
      <c r="BH190" s="219">
        <f>IF(N190="sníž. přenesená",J190,0)</f>
        <v>0</v>
      </c>
      <c r="BI190" s="219">
        <f>IF(N190="nulová",J190,0)</f>
        <v>0</v>
      </c>
      <c r="BJ190" s="19" t="s">
        <v>84</v>
      </c>
      <c r="BK190" s="219">
        <f>ROUND(I190*H190,2)</f>
        <v>0</v>
      </c>
      <c r="BL190" s="19" t="s">
        <v>171</v>
      </c>
      <c r="BM190" s="218" t="s">
        <v>828</v>
      </c>
    </row>
    <row r="191" s="2" customFormat="1">
      <c r="A191" s="41"/>
      <c r="B191" s="42"/>
      <c r="C191" s="43"/>
      <c r="D191" s="227" t="s">
        <v>592</v>
      </c>
      <c r="E191" s="43"/>
      <c r="F191" s="268" t="s">
        <v>2164</v>
      </c>
      <c r="G191" s="43"/>
      <c r="H191" s="43"/>
      <c r="I191" s="222"/>
      <c r="J191" s="43"/>
      <c r="K191" s="43"/>
      <c r="L191" s="47"/>
      <c r="M191" s="223"/>
      <c r="N191" s="224"/>
      <c r="O191" s="87"/>
      <c r="P191" s="87"/>
      <c r="Q191" s="87"/>
      <c r="R191" s="87"/>
      <c r="S191" s="87"/>
      <c r="T191" s="88"/>
      <c r="U191" s="41"/>
      <c r="V191" s="41"/>
      <c r="W191" s="41"/>
      <c r="X191" s="41"/>
      <c r="Y191" s="41"/>
      <c r="Z191" s="41"/>
      <c r="AA191" s="41"/>
      <c r="AB191" s="41"/>
      <c r="AC191" s="41"/>
      <c r="AD191" s="41"/>
      <c r="AE191" s="41"/>
      <c r="AT191" s="19" t="s">
        <v>592</v>
      </c>
      <c r="AU191" s="19" t="s">
        <v>84</v>
      </c>
    </row>
    <row r="192" s="2" customFormat="1" ht="96" customHeight="1">
      <c r="A192" s="41"/>
      <c r="B192" s="42"/>
      <c r="C192" s="207" t="s">
        <v>76</v>
      </c>
      <c r="D192" s="207" t="s">
        <v>166</v>
      </c>
      <c r="E192" s="208" t="s">
        <v>2171</v>
      </c>
      <c r="F192" s="209" t="s">
        <v>2172</v>
      </c>
      <c r="G192" s="210" t="s">
        <v>1597</v>
      </c>
      <c r="H192" s="211">
        <v>1</v>
      </c>
      <c r="I192" s="212"/>
      <c r="J192" s="213">
        <f>ROUND(I192*H192,2)</f>
        <v>0</v>
      </c>
      <c r="K192" s="209" t="s">
        <v>32</v>
      </c>
      <c r="L192" s="47"/>
      <c r="M192" s="214" t="s">
        <v>32</v>
      </c>
      <c r="N192" s="215" t="s">
        <v>47</v>
      </c>
      <c r="O192" s="87"/>
      <c r="P192" s="216">
        <f>O192*H192</f>
        <v>0</v>
      </c>
      <c r="Q192" s="216">
        <v>0</v>
      </c>
      <c r="R192" s="216">
        <f>Q192*H192</f>
        <v>0</v>
      </c>
      <c r="S192" s="216">
        <v>0</v>
      </c>
      <c r="T192" s="217">
        <f>S192*H192</f>
        <v>0</v>
      </c>
      <c r="U192" s="41"/>
      <c r="V192" s="41"/>
      <c r="W192" s="41"/>
      <c r="X192" s="41"/>
      <c r="Y192" s="41"/>
      <c r="Z192" s="41"/>
      <c r="AA192" s="41"/>
      <c r="AB192" s="41"/>
      <c r="AC192" s="41"/>
      <c r="AD192" s="41"/>
      <c r="AE192" s="41"/>
      <c r="AR192" s="218" t="s">
        <v>171</v>
      </c>
      <c r="AT192" s="218" t="s">
        <v>166</v>
      </c>
      <c r="AU192" s="218" t="s">
        <v>84</v>
      </c>
      <c r="AY192" s="19" t="s">
        <v>164</v>
      </c>
      <c r="BE192" s="219">
        <f>IF(N192="základní",J192,0)</f>
        <v>0</v>
      </c>
      <c r="BF192" s="219">
        <f>IF(N192="snížená",J192,0)</f>
        <v>0</v>
      </c>
      <c r="BG192" s="219">
        <f>IF(N192="zákl. přenesená",J192,0)</f>
        <v>0</v>
      </c>
      <c r="BH192" s="219">
        <f>IF(N192="sníž. přenesená",J192,0)</f>
        <v>0</v>
      </c>
      <c r="BI192" s="219">
        <f>IF(N192="nulová",J192,0)</f>
        <v>0</v>
      </c>
      <c r="BJ192" s="19" t="s">
        <v>84</v>
      </c>
      <c r="BK192" s="219">
        <f>ROUND(I192*H192,2)</f>
        <v>0</v>
      </c>
      <c r="BL192" s="19" t="s">
        <v>171</v>
      </c>
      <c r="BM192" s="218" t="s">
        <v>839</v>
      </c>
    </row>
    <row r="193" s="2" customFormat="1">
      <c r="A193" s="41"/>
      <c r="B193" s="42"/>
      <c r="C193" s="43"/>
      <c r="D193" s="227" t="s">
        <v>592</v>
      </c>
      <c r="E193" s="43"/>
      <c r="F193" s="268" t="s">
        <v>2173</v>
      </c>
      <c r="G193" s="43"/>
      <c r="H193" s="43"/>
      <c r="I193" s="222"/>
      <c r="J193" s="43"/>
      <c r="K193" s="43"/>
      <c r="L193" s="47"/>
      <c r="M193" s="223"/>
      <c r="N193" s="224"/>
      <c r="O193" s="87"/>
      <c r="P193" s="87"/>
      <c r="Q193" s="87"/>
      <c r="R193" s="87"/>
      <c r="S193" s="87"/>
      <c r="T193" s="88"/>
      <c r="U193" s="41"/>
      <c r="V193" s="41"/>
      <c r="W193" s="41"/>
      <c r="X193" s="41"/>
      <c r="Y193" s="41"/>
      <c r="Z193" s="41"/>
      <c r="AA193" s="41"/>
      <c r="AB193" s="41"/>
      <c r="AC193" s="41"/>
      <c r="AD193" s="41"/>
      <c r="AE193" s="41"/>
      <c r="AT193" s="19" t="s">
        <v>592</v>
      </c>
      <c r="AU193" s="19" t="s">
        <v>84</v>
      </c>
    </row>
    <row r="194" s="2" customFormat="1" ht="26.4" customHeight="1">
      <c r="A194" s="41"/>
      <c r="B194" s="42"/>
      <c r="C194" s="207" t="s">
        <v>76</v>
      </c>
      <c r="D194" s="207" t="s">
        <v>166</v>
      </c>
      <c r="E194" s="208" t="s">
        <v>2174</v>
      </c>
      <c r="F194" s="209" t="s">
        <v>2175</v>
      </c>
      <c r="G194" s="210" t="s">
        <v>1597</v>
      </c>
      <c r="H194" s="211">
        <v>17</v>
      </c>
      <c r="I194" s="212"/>
      <c r="J194" s="213">
        <f>ROUND(I194*H194,2)</f>
        <v>0</v>
      </c>
      <c r="K194" s="209" t="s">
        <v>32</v>
      </c>
      <c r="L194" s="47"/>
      <c r="M194" s="214" t="s">
        <v>32</v>
      </c>
      <c r="N194" s="215" t="s">
        <v>47</v>
      </c>
      <c r="O194" s="87"/>
      <c r="P194" s="216">
        <f>O194*H194</f>
        <v>0</v>
      </c>
      <c r="Q194" s="216">
        <v>0</v>
      </c>
      <c r="R194" s="216">
        <f>Q194*H194</f>
        <v>0</v>
      </c>
      <c r="S194" s="216">
        <v>0</v>
      </c>
      <c r="T194" s="217">
        <f>S194*H194</f>
        <v>0</v>
      </c>
      <c r="U194" s="41"/>
      <c r="V194" s="41"/>
      <c r="W194" s="41"/>
      <c r="X194" s="41"/>
      <c r="Y194" s="41"/>
      <c r="Z194" s="41"/>
      <c r="AA194" s="41"/>
      <c r="AB194" s="41"/>
      <c r="AC194" s="41"/>
      <c r="AD194" s="41"/>
      <c r="AE194" s="41"/>
      <c r="AR194" s="218" t="s">
        <v>171</v>
      </c>
      <c r="AT194" s="218" t="s">
        <v>166</v>
      </c>
      <c r="AU194" s="218" t="s">
        <v>84</v>
      </c>
      <c r="AY194" s="19" t="s">
        <v>164</v>
      </c>
      <c r="BE194" s="219">
        <f>IF(N194="základní",J194,0)</f>
        <v>0</v>
      </c>
      <c r="BF194" s="219">
        <f>IF(N194="snížená",J194,0)</f>
        <v>0</v>
      </c>
      <c r="BG194" s="219">
        <f>IF(N194="zákl. přenesená",J194,0)</f>
        <v>0</v>
      </c>
      <c r="BH194" s="219">
        <f>IF(N194="sníž. přenesená",J194,0)</f>
        <v>0</v>
      </c>
      <c r="BI194" s="219">
        <f>IF(N194="nulová",J194,0)</f>
        <v>0</v>
      </c>
      <c r="BJ194" s="19" t="s">
        <v>84</v>
      </c>
      <c r="BK194" s="219">
        <f>ROUND(I194*H194,2)</f>
        <v>0</v>
      </c>
      <c r="BL194" s="19" t="s">
        <v>171</v>
      </c>
      <c r="BM194" s="218" t="s">
        <v>847</v>
      </c>
    </row>
    <row r="195" s="2" customFormat="1">
      <c r="A195" s="41"/>
      <c r="B195" s="42"/>
      <c r="C195" s="43"/>
      <c r="D195" s="227" t="s">
        <v>592</v>
      </c>
      <c r="E195" s="43"/>
      <c r="F195" s="268" t="s">
        <v>2176</v>
      </c>
      <c r="G195" s="43"/>
      <c r="H195" s="43"/>
      <c r="I195" s="222"/>
      <c r="J195" s="43"/>
      <c r="K195" s="43"/>
      <c r="L195" s="47"/>
      <c r="M195" s="223"/>
      <c r="N195" s="224"/>
      <c r="O195" s="87"/>
      <c r="P195" s="87"/>
      <c r="Q195" s="87"/>
      <c r="R195" s="87"/>
      <c r="S195" s="87"/>
      <c r="T195" s="88"/>
      <c r="U195" s="41"/>
      <c r="V195" s="41"/>
      <c r="W195" s="41"/>
      <c r="X195" s="41"/>
      <c r="Y195" s="41"/>
      <c r="Z195" s="41"/>
      <c r="AA195" s="41"/>
      <c r="AB195" s="41"/>
      <c r="AC195" s="41"/>
      <c r="AD195" s="41"/>
      <c r="AE195" s="41"/>
      <c r="AT195" s="19" t="s">
        <v>592</v>
      </c>
      <c r="AU195" s="19" t="s">
        <v>84</v>
      </c>
    </row>
    <row r="196" s="2" customFormat="1" ht="40.8" customHeight="1">
      <c r="A196" s="41"/>
      <c r="B196" s="42"/>
      <c r="C196" s="207" t="s">
        <v>76</v>
      </c>
      <c r="D196" s="207" t="s">
        <v>166</v>
      </c>
      <c r="E196" s="208" t="s">
        <v>2177</v>
      </c>
      <c r="F196" s="209" t="s">
        <v>2178</v>
      </c>
      <c r="G196" s="210" t="s">
        <v>1597</v>
      </c>
      <c r="H196" s="211">
        <v>1</v>
      </c>
      <c r="I196" s="212"/>
      <c r="J196" s="213">
        <f>ROUND(I196*H196,2)</f>
        <v>0</v>
      </c>
      <c r="K196" s="209" t="s">
        <v>32</v>
      </c>
      <c r="L196" s="47"/>
      <c r="M196" s="214" t="s">
        <v>32</v>
      </c>
      <c r="N196" s="215" t="s">
        <v>47</v>
      </c>
      <c r="O196" s="87"/>
      <c r="P196" s="216">
        <f>O196*H196</f>
        <v>0</v>
      </c>
      <c r="Q196" s="216">
        <v>0</v>
      </c>
      <c r="R196" s="216">
        <f>Q196*H196</f>
        <v>0</v>
      </c>
      <c r="S196" s="216">
        <v>0</v>
      </c>
      <c r="T196" s="217">
        <f>S196*H196</f>
        <v>0</v>
      </c>
      <c r="U196" s="41"/>
      <c r="V196" s="41"/>
      <c r="W196" s="41"/>
      <c r="X196" s="41"/>
      <c r="Y196" s="41"/>
      <c r="Z196" s="41"/>
      <c r="AA196" s="41"/>
      <c r="AB196" s="41"/>
      <c r="AC196" s="41"/>
      <c r="AD196" s="41"/>
      <c r="AE196" s="41"/>
      <c r="AR196" s="218" t="s">
        <v>171</v>
      </c>
      <c r="AT196" s="218" t="s">
        <v>166</v>
      </c>
      <c r="AU196" s="218" t="s">
        <v>84</v>
      </c>
      <c r="AY196" s="19" t="s">
        <v>164</v>
      </c>
      <c r="BE196" s="219">
        <f>IF(N196="základní",J196,0)</f>
        <v>0</v>
      </c>
      <c r="BF196" s="219">
        <f>IF(N196="snížená",J196,0)</f>
        <v>0</v>
      </c>
      <c r="BG196" s="219">
        <f>IF(N196="zákl. přenesená",J196,0)</f>
        <v>0</v>
      </c>
      <c r="BH196" s="219">
        <f>IF(N196="sníž. přenesená",J196,0)</f>
        <v>0</v>
      </c>
      <c r="BI196" s="219">
        <f>IF(N196="nulová",J196,0)</f>
        <v>0</v>
      </c>
      <c r="BJ196" s="19" t="s">
        <v>84</v>
      </c>
      <c r="BK196" s="219">
        <f>ROUND(I196*H196,2)</f>
        <v>0</v>
      </c>
      <c r="BL196" s="19" t="s">
        <v>171</v>
      </c>
      <c r="BM196" s="218" t="s">
        <v>859</v>
      </c>
    </row>
    <row r="197" s="2" customFormat="1">
      <c r="A197" s="41"/>
      <c r="B197" s="42"/>
      <c r="C197" s="43"/>
      <c r="D197" s="227" t="s">
        <v>592</v>
      </c>
      <c r="E197" s="43"/>
      <c r="F197" s="268" t="s">
        <v>2179</v>
      </c>
      <c r="G197" s="43"/>
      <c r="H197" s="43"/>
      <c r="I197" s="222"/>
      <c r="J197" s="43"/>
      <c r="K197" s="43"/>
      <c r="L197" s="47"/>
      <c r="M197" s="223"/>
      <c r="N197" s="224"/>
      <c r="O197" s="87"/>
      <c r="P197" s="87"/>
      <c r="Q197" s="87"/>
      <c r="R197" s="87"/>
      <c r="S197" s="87"/>
      <c r="T197" s="88"/>
      <c r="U197" s="41"/>
      <c r="V197" s="41"/>
      <c r="W197" s="41"/>
      <c r="X197" s="41"/>
      <c r="Y197" s="41"/>
      <c r="Z197" s="41"/>
      <c r="AA197" s="41"/>
      <c r="AB197" s="41"/>
      <c r="AC197" s="41"/>
      <c r="AD197" s="41"/>
      <c r="AE197" s="41"/>
      <c r="AT197" s="19" t="s">
        <v>592</v>
      </c>
      <c r="AU197" s="19" t="s">
        <v>84</v>
      </c>
    </row>
    <row r="198" s="2" customFormat="1" ht="60" customHeight="1">
      <c r="A198" s="41"/>
      <c r="B198" s="42"/>
      <c r="C198" s="207" t="s">
        <v>76</v>
      </c>
      <c r="D198" s="207" t="s">
        <v>166</v>
      </c>
      <c r="E198" s="208" t="s">
        <v>2180</v>
      </c>
      <c r="F198" s="209" t="s">
        <v>2181</v>
      </c>
      <c r="G198" s="210" t="s">
        <v>1597</v>
      </c>
      <c r="H198" s="211">
        <v>1</v>
      </c>
      <c r="I198" s="212"/>
      <c r="J198" s="213">
        <f>ROUND(I198*H198,2)</f>
        <v>0</v>
      </c>
      <c r="K198" s="209" t="s">
        <v>32</v>
      </c>
      <c r="L198" s="47"/>
      <c r="M198" s="214" t="s">
        <v>32</v>
      </c>
      <c r="N198" s="215" t="s">
        <v>47</v>
      </c>
      <c r="O198" s="87"/>
      <c r="P198" s="216">
        <f>O198*H198</f>
        <v>0</v>
      </c>
      <c r="Q198" s="216">
        <v>0</v>
      </c>
      <c r="R198" s="216">
        <f>Q198*H198</f>
        <v>0</v>
      </c>
      <c r="S198" s="216">
        <v>0</v>
      </c>
      <c r="T198" s="217">
        <f>S198*H198</f>
        <v>0</v>
      </c>
      <c r="U198" s="41"/>
      <c r="V198" s="41"/>
      <c r="W198" s="41"/>
      <c r="X198" s="41"/>
      <c r="Y198" s="41"/>
      <c r="Z198" s="41"/>
      <c r="AA198" s="41"/>
      <c r="AB198" s="41"/>
      <c r="AC198" s="41"/>
      <c r="AD198" s="41"/>
      <c r="AE198" s="41"/>
      <c r="AR198" s="218" t="s">
        <v>171</v>
      </c>
      <c r="AT198" s="218" t="s">
        <v>166</v>
      </c>
      <c r="AU198" s="218" t="s">
        <v>84</v>
      </c>
      <c r="AY198" s="19" t="s">
        <v>164</v>
      </c>
      <c r="BE198" s="219">
        <f>IF(N198="základní",J198,0)</f>
        <v>0</v>
      </c>
      <c r="BF198" s="219">
        <f>IF(N198="snížená",J198,0)</f>
        <v>0</v>
      </c>
      <c r="BG198" s="219">
        <f>IF(N198="zákl. přenesená",J198,0)</f>
        <v>0</v>
      </c>
      <c r="BH198" s="219">
        <f>IF(N198="sníž. přenesená",J198,0)</f>
        <v>0</v>
      </c>
      <c r="BI198" s="219">
        <f>IF(N198="nulová",J198,0)</f>
        <v>0</v>
      </c>
      <c r="BJ198" s="19" t="s">
        <v>84</v>
      </c>
      <c r="BK198" s="219">
        <f>ROUND(I198*H198,2)</f>
        <v>0</v>
      </c>
      <c r="BL198" s="19" t="s">
        <v>171</v>
      </c>
      <c r="BM198" s="218" t="s">
        <v>871</v>
      </c>
    </row>
    <row r="199" s="2" customFormat="1">
      <c r="A199" s="41"/>
      <c r="B199" s="42"/>
      <c r="C199" s="43"/>
      <c r="D199" s="227" t="s">
        <v>592</v>
      </c>
      <c r="E199" s="43"/>
      <c r="F199" s="268" t="s">
        <v>2182</v>
      </c>
      <c r="G199" s="43"/>
      <c r="H199" s="43"/>
      <c r="I199" s="222"/>
      <c r="J199" s="43"/>
      <c r="K199" s="43"/>
      <c r="L199" s="47"/>
      <c r="M199" s="223"/>
      <c r="N199" s="224"/>
      <c r="O199" s="87"/>
      <c r="P199" s="87"/>
      <c r="Q199" s="87"/>
      <c r="R199" s="87"/>
      <c r="S199" s="87"/>
      <c r="T199" s="88"/>
      <c r="U199" s="41"/>
      <c r="V199" s="41"/>
      <c r="W199" s="41"/>
      <c r="X199" s="41"/>
      <c r="Y199" s="41"/>
      <c r="Z199" s="41"/>
      <c r="AA199" s="41"/>
      <c r="AB199" s="41"/>
      <c r="AC199" s="41"/>
      <c r="AD199" s="41"/>
      <c r="AE199" s="41"/>
      <c r="AT199" s="19" t="s">
        <v>592</v>
      </c>
      <c r="AU199" s="19" t="s">
        <v>84</v>
      </c>
    </row>
    <row r="200" s="2" customFormat="1" ht="124.8" customHeight="1">
      <c r="A200" s="41"/>
      <c r="B200" s="42"/>
      <c r="C200" s="207" t="s">
        <v>76</v>
      </c>
      <c r="D200" s="207" t="s">
        <v>166</v>
      </c>
      <c r="E200" s="208" t="s">
        <v>2183</v>
      </c>
      <c r="F200" s="209" t="s">
        <v>2184</v>
      </c>
      <c r="G200" s="210" t="s">
        <v>1597</v>
      </c>
      <c r="H200" s="211">
        <v>1</v>
      </c>
      <c r="I200" s="212"/>
      <c r="J200" s="213">
        <f>ROUND(I200*H200,2)</f>
        <v>0</v>
      </c>
      <c r="K200" s="209" t="s">
        <v>32</v>
      </c>
      <c r="L200" s="47"/>
      <c r="M200" s="214" t="s">
        <v>32</v>
      </c>
      <c r="N200" s="215" t="s">
        <v>47</v>
      </c>
      <c r="O200" s="87"/>
      <c r="P200" s="216">
        <f>O200*H200</f>
        <v>0</v>
      </c>
      <c r="Q200" s="216">
        <v>0</v>
      </c>
      <c r="R200" s="216">
        <f>Q200*H200</f>
        <v>0</v>
      </c>
      <c r="S200" s="216">
        <v>0</v>
      </c>
      <c r="T200" s="217">
        <f>S200*H200</f>
        <v>0</v>
      </c>
      <c r="U200" s="41"/>
      <c r="V200" s="41"/>
      <c r="W200" s="41"/>
      <c r="X200" s="41"/>
      <c r="Y200" s="41"/>
      <c r="Z200" s="41"/>
      <c r="AA200" s="41"/>
      <c r="AB200" s="41"/>
      <c r="AC200" s="41"/>
      <c r="AD200" s="41"/>
      <c r="AE200" s="41"/>
      <c r="AR200" s="218" t="s">
        <v>171</v>
      </c>
      <c r="AT200" s="218" t="s">
        <v>166</v>
      </c>
      <c r="AU200" s="218" t="s">
        <v>84</v>
      </c>
      <c r="AY200" s="19" t="s">
        <v>164</v>
      </c>
      <c r="BE200" s="219">
        <f>IF(N200="základní",J200,0)</f>
        <v>0</v>
      </c>
      <c r="BF200" s="219">
        <f>IF(N200="snížená",J200,0)</f>
        <v>0</v>
      </c>
      <c r="BG200" s="219">
        <f>IF(N200="zákl. přenesená",J200,0)</f>
        <v>0</v>
      </c>
      <c r="BH200" s="219">
        <f>IF(N200="sníž. přenesená",J200,0)</f>
        <v>0</v>
      </c>
      <c r="BI200" s="219">
        <f>IF(N200="nulová",J200,0)</f>
        <v>0</v>
      </c>
      <c r="BJ200" s="19" t="s">
        <v>84</v>
      </c>
      <c r="BK200" s="219">
        <f>ROUND(I200*H200,2)</f>
        <v>0</v>
      </c>
      <c r="BL200" s="19" t="s">
        <v>171</v>
      </c>
      <c r="BM200" s="218" t="s">
        <v>882</v>
      </c>
    </row>
    <row r="201" s="2" customFormat="1">
      <c r="A201" s="41"/>
      <c r="B201" s="42"/>
      <c r="C201" s="43"/>
      <c r="D201" s="227" t="s">
        <v>592</v>
      </c>
      <c r="E201" s="43"/>
      <c r="F201" s="268" t="s">
        <v>2185</v>
      </c>
      <c r="G201" s="43"/>
      <c r="H201" s="43"/>
      <c r="I201" s="222"/>
      <c r="J201" s="43"/>
      <c r="K201" s="43"/>
      <c r="L201" s="47"/>
      <c r="M201" s="223"/>
      <c r="N201" s="224"/>
      <c r="O201" s="87"/>
      <c r="P201" s="87"/>
      <c r="Q201" s="87"/>
      <c r="R201" s="87"/>
      <c r="S201" s="87"/>
      <c r="T201" s="88"/>
      <c r="U201" s="41"/>
      <c r="V201" s="41"/>
      <c r="W201" s="41"/>
      <c r="X201" s="41"/>
      <c r="Y201" s="41"/>
      <c r="Z201" s="41"/>
      <c r="AA201" s="41"/>
      <c r="AB201" s="41"/>
      <c r="AC201" s="41"/>
      <c r="AD201" s="41"/>
      <c r="AE201" s="41"/>
      <c r="AT201" s="19" t="s">
        <v>592</v>
      </c>
      <c r="AU201" s="19" t="s">
        <v>84</v>
      </c>
    </row>
    <row r="202" s="12" customFormat="1" ht="25.92" customHeight="1">
      <c r="A202" s="12"/>
      <c r="B202" s="191"/>
      <c r="C202" s="192"/>
      <c r="D202" s="193" t="s">
        <v>75</v>
      </c>
      <c r="E202" s="194" t="s">
        <v>2186</v>
      </c>
      <c r="F202" s="194" t="s">
        <v>1962</v>
      </c>
      <c r="G202" s="192"/>
      <c r="H202" s="192"/>
      <c r="I202" s="195"/>
      <c r="J202" s="196">
        <f>BK202</f>
        <v>0</v>
      </c>
      <c r="K202" s="192"/>
      <c r="L202" s="197"/>
      <c r="M202" s="198"/>
      <c r="N202" s="199"/>
      <c r="O202" s="199"/>
      <c r="P202" s="200">
        <f>SUM(P203:P247)</f>
        <v>0</v>
      </c>
      <c r="Q202" s="199"/>
      <c r="R202" s="200">
        <f>SUM(R203:R247)</f>
        <v>0</v>
      </c>
      <c r="S202" s="199"/>
      <c r="T202" s="201">
        <f>SUM(T203:T247)</f>
        <v>0</v>
      </c>
      <c r="U202" s="12"/>
      <c r="V202" s="12"/>
      <c r="W202" s="12"/>
      <c r="X202" s="12"/>
      <c r="Y202" s="12"/>
      <c r="Z202" s="12"/>
      <c r="AA202" s="12"/>
      <c r="AB202" s="12"/>
      <c r="AC202" s="12"/>
      <c r="AD202" s="12"/>
      <c r="AE202" s="12"/>
      <c r="AR202" s="202" t="s">
        <v>84</v>
      </c>
      <c r="AT202" s="203" t="s">
        <v>75</v>
      </c>
      <c r="AU202" s="203" t="s">
        <v>76</v>
      </c>
      <c r="AY202" s="202" t="s">
        <v>164</v>
      </c>
      <c r="BK202" s="204">
        <f>SUM(BK203:BK247)</f>
        <v>0</v>
      </c>
    </row>
    <row r="203" s="2" customFormat="1" ht="40.8" customHeight="1">
      <c r="A203" s="41"/>
      <c r="B203" s="42"/>
      <c r="C203" s="207" t="s">
        <v>76</v>
      </c>
      <c r="D203" s="207" t="s">
        <v>166</v>
      </c>
      <c r="E203" s="208" t="s">
        <v>2187</v>
      </c>
      <c r="F203" s="209" t="s">
        <v>2188</v>
      </c>
      <c r="G203" s="210" t="s">
        <v>345</v>
      </c>
      <c r="H203" s="211">
        <v>280</v>
      </c>
      <c r="I203" s="212"/>
      <c r="J203" s="213">
        <f>ROUND(I203*H203,2)</f>
        <v>0</v>
      </c>
      <c r="K203" s="209" t="s">
        <v>32</v>
      </c>
      <c r="L203" s="47"/>
      <c r="M203" s="214" t="s">
        <v>32</v>
      </c>
      <c r="N203" s="215" t="s">
        <v>47</v>
      </c>
      <c r="O203" s="87"/>
      <c r="P203" s="216">
        <f>O203*H203</f>
        <v>0</v>
      </c>
      <c r="Q203" s="216">
        <v>0</v>
      </c>
      <c r="R203" s="216">
        <f>Q203*H203</f>
        <v>0</v>
      </c>
      <c r="S203" s="216">
        <v>0</v>
      </c>
      <c r="T203" s="217">
        <f>S203*H203</f>
        <v>0</v>
      </c>
      <c r="U203" s="41"/>
      <c r="V203" s="41"/>
      <c r="W203" s="41"/>
      <c r="X203" s="41"/>
      <c r="Y203" s="41"/>
      <c r="Z203" s="41"/>
      <c r="AA203" s="41"/>
      <c r="AB203" s="41"/>
      <c r="AC203" s="41"/>
      <c r="AD203" s="41"/>
      <c r="AE203" s="41"/>
      <c r="AR203" s="218" t="s">
        <v>171</v>
      </c>
      <c r="AT203" s="218" t="s">
        <v>166</v>
      </c>
      <c r="AU203" s="218" t="s">
        <v>84</v>
      </c>
      <c r="AY203" s="19" t="s">
        <v>164</v>
      </c>
      <c r="BE203" s="219">
        <f>IF(N203="základní",J203,0)</f>
        <v>0</v>
      </c>
      <c r="BF203" s="219">
        <f>IF(N203="snížená",J203,0)</f>
        <v>0</v>
      </c>
      <c r="BG203" s="219">
        <f>IF(N203="zákl. přenesená",J203,0)</f>
        <v>0</v>
      </c>
      <c r="BH203" s="219">
        <f>IF(N203="sníž. přenesená",J203,0)</f>
        <v>0</v>
      </c>
      <c r="BI203" s="219">
        <f>IF(N203="nulová",J203,0)</f>
        <v>0</v>
      </c>
      <c r="BJ203" s="19" t="s">
        <v>84</v>
      </c>
      <c r="BK203" s="219">
        <f>ROUND(I203*H203,2)</f>
        <v>0</v>
      </c>
      <c r="BL203" s="19" t="s">
        <v>171</v>
      </c>
      <c r="BM203" s="218" t="s">
        <v>890</v>
      </c>
    </row>
    <row r="204" s="2" customFormat="1">
      <c r="A204" s="41"/>
      <c r="B204" s="42"/>
      <c r="C204" s="43"/>
      <c r="D204" s="227" t="s">
        <v>592</v>
      </c>
      <c r="E204" s="43"/>
      <c r="F204" s="268" t="s">
        <v>2189</v>
      </c>
      <c r="G204" s="43"/>
      <c r="H204" s="43"/>
      <c r="I204" s="222"/>
      <c r="J204" s="43"/>
      <c r="K204" s="43"/>
      <c r="L204" s="47"/>
      <c r="M204" s="223"/>
      <c r="N204" s="224"/>
      <c r="O204" s="87"/>
      <c r="P204" s="87"/>
      <c r="Q204" s="87"/>
      <c r="R204" s="87"/>
      <c r="S204" s="87"/>
      <c r="T204" s="88"/>
      <c r="U204" s="41"/>
      <c r="V204" s="41"/>
      <c r="W204" s="41"/>
      <c r="X204" s="41"/>
      <c r="Y204" s="41"/>
      <c r="Z204" s="41"/>
      <c r="AA204" s="41"/>
      <c r="AB204" s="41"/>
      <c r="AC204" s="41"/>
      <c r="AD204" s="41"/>
      <c r="AE204" s="41"/>
      <c r="AT204" s="19" t="s">
        <v>592</v>
      </c>
      <c r="AU204" s="19" t="s">
        <v>84</v>
      </c>
    </row>
    <row r="205" s="2" customFormat="1" ht="60" customHeight="1">
      <c r="A205" s="41"/>
      <c r="B205" s="42"/>
      <c r="C205" s="207" t="s">
        <v>76</v>
      </c>
      <c r="D205" s="207" t="s">
        <v>166</v>
      </c>
      <c r="E205" s="208" t="s">
        <v>2190</v>
      </c>
      <c r="F205" s="209" t="s">
        <v>2191</v>
      </c>
      <c r="G205" s="210" t="s">
        <v>345</v>
      </c>
      <c r="H205" s="211">
        <v>130</v>
      </c>
      <c r="I205" s="212"/>
      <c r="J205" s="213">
        <f>ROUND(I205*H205,2)</f>
        <v>0</v>
      </c>
      <c r="K205" s="209" t="s">
        <v>32</v>
      </c>
      <c r="L205" s="47"/>
      <c r="M205" s="214" t="s">
        <v>32</v>
      </c>
      <c r="N205" s="215" t="s">
        <v>47</v>
      </c>
      <c r="O205" s="87"/>
      <c r="P205" s="216">
        <f>O205*H205</f>
        <v>0</v>
      </c>
      <c r="Q205" s="216">
        <v>0</v>
      </c>
      <c r="R205" s="216">
        <f>Q205*H205</f>
        <v>0</v>
      </c>
      <c r="S205" s="216">
        <v>0</v>
      </c>
      <c r="T205" s="217">
        <f>S205*H205</f>
        <v>0</v>
      </c>
      <c r="U205" s="41"/>
      <c r="V205" s="41"/>
      <c r="W205" s="41"/>
      <c r="X205" s="41"/>
      <c r="Y205" s="41"/>
      <c r="Z205" s="41"/>
      <c r="AA205" s="41"/>
      <c r="AB205" s="41"/>
      <c r="AC205" s="41"/>
      <c r="AD205" s="41"/>
      <c r="AE205" s="41"/>
      <c r="AR205" s="218" t="s">
        <v>171</v>
      </c>
      <c r="AT205" s="218" t="s">
        <v>166</v>
      </c>
      <c r="AU205" s="218" t="s">
        <v>84</v>
      </c>
      <c r="AY205" s="19" t="s">
        <v>164</v>
      </c>
      <c r="BE205" s="219">
        <f>IF(N205="základní",J205,0)</f>
        <v>0</v>
      </c>
      <c r="BF205" s="219">
        <f>IF(N205="snížená",J205,0)</f>
        <v>0</v>
      </c>
      <c r="BG205" s="219">
        <f>IF(N205="zákl. přenesená",J205,0)</f>
        <v>0</v>
      </c>
      <c r="BH205" s="219">
        <f>IF(N205="sníž. přenesená",J205,0)</f>
        <v>0</v>
      </c>
      <c r="BI205" s="219">
        <f>IF(N205="nulová",J205,0)</f>
        <v>0</v>
      </c>
      <c r="BJ205" s="19" t="s">
        <v>84</v>
      </c>
      <c r="BK205" s="219">
        <f>ROUND(I205*H205,2)</f>
        <v>0</v>
      </c>
      <c r="BL205" s="19" t="s">
        <v>171</v>
      </c>
      <c r="BM205" s="218" t="s">
        <v>902</v>
      </c>
    </row>
    <row r="206" s="2" customFormat="1">
      <c r="A206" s="41"/>
      <c r="B206" s="42"/>
      <c r="C206" s="43"/>
      <c r="D206" s="227" t="s">
        <v>592</v>
      </c>
      <c r="E206" s="43"/>
      <c r="F206" s="268" t="s">
        <v>2192</v>
      </c>
      <c r="G206" s="43"/>
      <c r="H206" s="43"/>
      <c r="I206" s="222"/>
      <c r="J206" s="43"/>
      <c r="K206" s="43"/>
      <c r="L206" s="47"/>
      <c r="M206" s="223"/>
      <c r="N206" s="224"/>
      <c r="O206" s="87"/>
      <c r="P206" s="87"/>
      <c r="Q206" s="87"/>
      <c r="R206" s="87"/>
      <c r="S206" s="87"/>
      <c r="T206" s="88"/>
      <c r="U206" s="41"/>
      <c r="V206" s="41"/>
      <c r="W206" s="41"/>
      <c r="X206" s="41"/>
      <c r="Y206" s="41"/>
      <c r="Z206" s="41"/>
      <c r="AA206" s="41"/>
      <c r="AB206" s="41"/>
      <c r="AC206" s="41"/>
      <c r="AD206" s="41"/>
      <c r="AE206" s="41"/>
      <c r="AT206" s="19" t="s">
        <v>592</v>
      </c>
      <c r="AU206" s="19" t="s">
        <v>84</v>
      </c>
    </row>
    <row r="207" s="2" customFormat="1" ht="40.8" customHeight="1">
      <c r="A207" s="41"/>
      <c r="B207" s="42"/>
      <c r="C207" s="207" t="s">
        <v>76</v>
      </c>
      <c r="D207" s="207" t="s">
        <v>166</v>
      </c>
      <c r="E207" s="208" t="s">
        <v>2193</v>
      </c>
      <c r="F207" s="209" t="s">
        <v>2194</v>
      </c>
      <c r="G207" s="210" t="s">
        <v>345</v>
      </c>
      <c r="H207" s="211">
        <v>94</v>
      </c>
      <c r="I207" s="212"/>
      <c r="J207" s="213">
        <f>ROUND(I207*H207,2)</f>
        <v>0</v>
      </c>
      <c r="K207" s="209" t="s">
        <v>32</v>
      </c>
      <c r="L207" s="47"/>
      <c r="M207" s="214" t="s">
        <v>32</v>
      </c>
      <c r="N207" s="215" t="s">
        <v>47</v>
      </c>
      <c r="O207" s="87"/>
      <c r="P207" s="216">
        <f>O207*H207</f>
        <v>0</v>
      </c>
      <c r="Q207" s="216">
        <v>0</v>
      </c>
      <c r="R207" s="216">
        <f>Q207*H207</f>
        <v>0</v>
      </c>
      <c r="S207" s="216">
        <v>0</v>
      </c>
      <c r="T207" s="217">
        <f>S207*H207</f>
        <v>0</v>
      </c>
      <c r="U207" s="41"/>
      <c r="V207" s="41"/>
      <c r="W207" s="41"/>
      <c r="X207" s="41"/>
      <c r="Y207" s="41"/>
      <c r="Z207" s="41"/>
      <c r="AA207" s="41"/>
      <c r="AB207" s="41"/>
      <c r="AC207" s="41"/>
      <c r="AD207" s="41"/>
      <c r="AE207" s="41"/>
      <c r="AR207" s="218" t="s">
        <v>171</v>
      </c>
      <c r="AT207" s="218" t="s">
        <v>166</v>
      </c>
      <c r="AU207" s="218" t="s">
        <v>84</v>
      </c>
      <c r="AY207" s="19" t="s">
        <v>164</v>
      </c>
      <c r="BE207" s="219">
        <f>IF(N207="základní",J207,0)</f>
        <v>0</v>
      </c>
      <c r="BF207" s="219">
        <f>IF(N207="snížená",J207,0)</f>
        <v>0</v>
      </c>
      <c r="BG207" s="219">
        <f>IF(N207="zákl. přenesená",J207,0)</f>
        <v>0</v>
      </c>
      <c r="BH207" s="219">
        <f>IF(N207="sníž. přenesená",J207,0)</f>
        <v>0</v>
      </c>
      <c r="BI207" s="219">
        <f>IF(N207="nulová",J207,0)</f>
        <v>0</v>
      </c>
      <c r="BJ207" s="19" t="s">
        <v>84</v>
      </c>
      <c r="BK207" s="219">
        <f>ROUND(I207*H207,2)</f>
        <v>0</v>
      </c>
      <c r="BL207" s="19" t="s">
        <v>171</v>
      </c>
      <c r="BM207" s="218" t="s">
        <v>914</v>
      </c>
    </row>
    <row r="208" s="2" customFormat="1">
      <c r="A208" s="41"/>
      <c r="B208" s="42"/>
      <c r="C208" s="43"/>
      <c r="D208" s="227" t="s">
        <v>592</v>
      </c>
      <c r="E208" s="43"/>
      <c r="F208" s="268" t="s">
        <v>2192</v>
      </c>
      <c r="G208" s="43"/>
      <c r="H208" s="43"/>
      <c r="I208" s="222"/>
      <c r="J208" s="43"/>
      <c r="K208" s="43"/>
      <c r="L208" s="47"/>
      <c r="M208" s="223"/>
      <c r="N208" s="224"/>
      <c r="O208" s="87"/>
      <c r="P208" s="87"/>
      <c r="Q208" s="87"/>
      <c r="R208" s="87"/>
      <c r="S208" s="87"/>
      <c r="T208" s="88"/>
      <c r="U208" s="41"/>
      <c r="V208" s="41"/>
      <c r="W208" s="41"/>
      <c r="X208" s="41"/>
      <c r="Y208" s="41"/>
      <c r="Z208" s="41"/>
      <c r="AA208" s="41"/>
      <c r="AB208" s="41"/>
      <c r="AC208" s="41"/>
      <c r="AD208" s="41"/>
      <c r="AE208" s="41"/>
      <c r="AT208" s="19" t="s">
        <v>592</v>
      </c>
      <c r="AU208" s="19" t="s">
        <v>84</v>
      </c>
    </row>
    <row r="209" s="2" customFormat="1" ht="60" customHeight="1">
      <c r="A209" s="41"/>
      <c r="B209" s="42"/>
      <c r="C209" s="207" t="s">
        <v>76</v>
      </c>
      <c r="D209" s="207" t="s">
        <v>166</v>
      </c>
      <c r="E209" s="208" t="s">
        <v>2195</v>
      </c>
      <c r="F209" s="209" t="s">
        <v>2196</v>
      </c>
      <c r="G209" s="210" t="s">
        <v>345</v>
      </c>
      <c r="H209" s="211">
        <v>145</v>
      </c>
      <c r="I209" s="212"/>
      <c r="J209" s="213">
        <f>ROUND(I209*H209,2)</f>
        <v>0</v>
      </c>
      <c r="K209" s="209" t="s">
        <v>32</v>
      </c>
      <c r="L209" s="47"/>
      <c r="M209" s="214" t="s">
        <v>32</v>
      </c>
      <c r="N209" s="215" t="s">
        <v>47</v>
      </c>
      <c r="O209" s="87"/>
      <c r="P209" s="216">
        <f>O209*H209</f>
        <v>0</v>
      </c>
      <c r="Q209" s="216">
        <v>0</v>
      </c>
      <c r="R209" s="216">
        <f>Q209*H209</f>
        <v>0</v>
      </c>
      <c r="S209" s="216">
        <v>0</v>
      </c>
      <c r="T209" s="217">
        <f>S209*H209</f>
        <v>0</v>
      </c>
      <c r="U209" s="41"/>
      <c r="V209" s="41"/>
      <c r="W209" s="41"/>
      <c r="X209" s="41"/>
      <c r="Y209" s="41"/>
      <c r="Z209" s="41"/>
      <c r="AA209" s="41"/>
      <c r="AB209" s="41"/>
      <c r="AC209" s="41"/>
      <c r="AD209" s="41"/>
      <c r="AE209" s="41"/>
      <c r="AR209" s="218" t="s">
        <v>171</v>
      </c>
      <c r="AT209" s="218" t="s">
        <v>166</v>
      </c>
      <c r="AU209" s="218" t="s">
        <v>84</v>
      </c>
      <c r="AY209" s="19" t="s">
        <v>164</v>
      </c>
      <c r="BE209" s="219">
        <f>IF(N209="základní",J209,0)</f>
        <v>0</v>
      </c>
      <c r="BF209" s="219">
        <f>IF(N209="snížená",J209,0)</f>
        <v>0</v>
      </c>
      <c r="BG209" s="219">
        <f>IF(N209="zákl. přenesená",J209,0)</f>
        <v>0</v>
      </c>
      <c r="BH209" s="219">
        <f>IF(N209="sníž. přenesená",J209,0)</f>
        <v>0</v>
      </c>
      <c r="BI209" s="219">
        <f>IF(N209="nulová",J209,0)</f>
        <v>0</v>
      </c>
      <c r="BJ209" s="19" t="s">
        <v>84</v>
      </c>
      <c r="BK209" s="219">
        <f>ROUND(I209*H209,2)</f>
        <v>0</v>
      </c>
      <c r="BL209" s="19" t="s">
        <v>171</v>
      </c>
      <c r="BM209" s="218" t="s">
        <v>927</v>
      </c>
    </row>
    <row r="210" s="2" customFormat="1">
      <c r="A210" s="41"/>
      <c r="B210" s="42"/>
      <c r="C210" s="43"/>
      <c r="D210" s="227" t="s">
        <v>592</v>
      </c>
      <c r="E210" s="43"/>
      <c r="F210" s="268" t="s">
        <v>2192</v>
      </c>
      <c r="G210" s="43"/>
      <c r="H210" s="43"/>
      <c r="I210" s="222"/>
      <c r="J210" s="43"/>
      <c r="K210" s="43"/>
      <c r="L210" s="47"/>
      <c r="M210" s="223"/>
      <c r="N210" s="224"/>
      <c r="O210" s="87"/>
      <c r="P210" s="87"/>
      <c r="Q210" s="87"/>
      <c r="R210" s="87"/>
      <c r="S210" s="87"/>
      <c r="T210" s="88"/>
      <c r="U210" s="41"/>
      <c r="V210" s="41"/>
      <c r="W210" s="41"/>
      <c r="X210" s="41"/>
      <c r="Y210" s="41"/>
      <c r="Z210" s="41"/>
      <c r="AA210" s="41"/>
      <c r="AB210" s="41"/>
      <c r="AC210" s="41"/>
      <c r="AD210" s="41"/>
      <c r="AE210" s="41"/>
      <c r="AT210" s="19" t="s">
        <v>592</v>
      </c>
      <c r="AU210" s="19" t="s">
        <v>84</v>
      </c>
    </row>
    <row r="211" s="2" customFormat="1" ht="60" customHeight="1">
      <c r="A211" s="41"/>
      <c r="B211" s="42"/>
      <c r="C211" s="207" t="s">
        <v>76</v>
      </c>
      <c r="D211" s="207" t="s">
        <v>166</v>
      </c>
      <c r="E211" s="208" t="s">
        <v>2197</v>
      </c>
      <c r="F211" s="209" t="s">
        <v>2198</v>
      </c>
      <c r="G211" s="210" t="s">
        <v>345</v>
      </c>
      <c r="H211" s="211">
        <v>290</v>
      </c>
      <c r="I211" s="212"/>
      <c r="J211" s="213">
        <f>ROUND(I211*H211,2)</f>
        <v>0</v>
      </c>
      <c r="K211" s="209" t="s">
        <v>32</v>
      </c>
      <c r="L211" s="47"/>
      <c r="M211" s="214" t="s">
        <v>32</v>
      </c>
      <c r="N211" s="215" t="s">
        <v>47</v>
      </c>
      <c r="O211" s="87"/>
      <c r="P211" s="216">
        <f>O211*H211</f>
        <v>0</v>
      </c>
      <c r="Q211" s="216">
        <v>0</v>
      </c>
      <c r="R211" s="216">
        <f>Q211*H211</f>
        <v>0</v>
      </c>
      <c r="S211" s="216">
        <v>0</v>
      </c>
      <c r="T211" s="217">
        <f>S211*H211</f>
        <v>0</v>
      </c>
      <c r="U211" s="41"/>
      <c r="V211" s="41"/>
      <c r="W211" s="41"/>
      <c r="X211" s="41"/>
      <c r="Y211" s="41"/>
      <c r="Z211" s="41"/>
      <c r="AA211" s="41"/>
      <c r="AB211" s="41"/>
      <c r="AC211" s="41"/>
      <c r="AD211" s="41"/>
      <c r="AE211" s="41"/>
      <c r="AR211" s="218" t="s">
        <v>171</v>
      </c>
      <c r="AT211" s="218" t="s">
        <v>166</v>
      </c>
      <c r="AU211" s="218" t="s">
        <v>84</v>
      </c>
      <c r="AY211" s="19" t="s">
        <v>164</v>
      </c>
      <c r="BE211" s="219">
        <f>IF(N211="základní",J211,0)</f>
        <v>0</v>
      </c>
      <c r="BF211" s="219">
        <f>IF(N211="snížená",J211,0)</f>
        <v>0</v>
      </c>
      <c r="BG211" s="219">
        <f>IF(N211="zákl. přenesená",J211,0)</f>
        <v>0</v>
      </c>
      <c r="BH211" s="219">
        <f>IF(N211="sníž. přenesená",J211,0)</f>
        <v>0</v>
      </c>
      <c r="BI211" s="219">
        <f>IF(N211="nulová",J211,0)</f>
        <v>0</v>
      </c>
      <c r="BJ211" s="19" t="s">
        <v>84</v>
      </c>
      <c r="BK211" s="219">
        <f>ROUND(I211*H211,2)</f>
        <v>0</v>
      </c>
      <c r="BL211" s="19" t="s">
        <v>171</v>
      </c>
      <c r="BM211" s="218" t="s">
        <v>936</v>
      </c>
    </row>
    <row r="212" s="2" customFormat="1">
      <c r="A212" s="41"/>
      <c r="B212" s="42"/>
      <c r="C212" s="43"/>
      <c r="D212" s="227" t="s">
        <v>592</v>
      </c>
      <c r="E212" s="43"/>
      <c r="F212" s="268" t="s">
        <v>2192</v>
      </c>
      <c r="G212" s="43"/>
      <c r="H212" s="43"/>
      <c r="I212" s="222"/>
      <c r="J212" s="43"/>
      <c r="K212" s="43"/>
      <c r="L212" s="47"/>
      <c r="M212" s="223"/>
      <c r="N212" s="224"/>
      <c r="O212" s="87"/>
      <c r="P212" s="87"/>
      <c r="Q212" s="87"/>
      <c r="R212" s="87"/>
      <c r="S212" s="87"/>
      <c r="T212" s="88"/>
      <c r="U212" s="41"/>
      <c r="V212" s="41"/>
      <c r="W212" s="41"/>
      <c r="X212" s="41"/>
      <c r="Y212" s="41"/>
      <c r="Z212" s="41"/>
      <c r="AA212" s="41"/>
      <c r="AB212" s="41"/>
      <c r="AC212" s="41"/>
      <c r="AD212" s="41"/>
      <c r="AE212" s="41"/>
      <c r="AT212" s="19" t="s">
        <v>592</v>
      </c>
      <c r="AU212" s="19" t="s">
        <v>84</v>
      </c>
    </row>
    <row r="213" s="2" customFormat="1" ht="60" customHeight="1">
      <c r="A213" s="41"/>
      <c r="B213" s="42"/>
      <c r="C213" s="207" t="s">
        <v>76</v>
      </c>
      <c r="D213" s="207" t="s">
        <v>166</v>
      </c>
      <c r="E213" s="208" t="s">
        <v>2199</v>
      </c>
      <c r="F213" s="209" t="s">
        <v>2200</v>
      </c>
      <c r="G213" s="210" t="s">
        <v>345</v>
      </c>
      <c r="H213" s="211">
        <v>73</v>
      </c>
      <c r="I213" s="212"/>
      <c r="J213" s="213">
        <f>ROUND(I213*H213,2)</f>
        <v>0</v>
      </c>
      <c r="K213" s="209" t="s">
        <v>32</v>
      </c>
      <c r="L213" s="47"/>
      <c r="M213" s="214" t="s">
        <v>32</v>
      </c>
      <c r="N213" s="215" t="s">
        <v>47</v>
      </c>
      <c r="O213" s="87"/>
      <c r="P213" s="216">
        <f>O213*H213</f>
        <v>0</v>
      </c>
      <c r="Q213" s="216">
        <v>0</v>
      </c>
      <c r="R213" s="216">
        <f>Q213*H213</f>
        <v>0</v>
      </c>
      <c r="S213" s="216">
        <v>0</v>
      </c>
      <c r="T213" s="217">
        <f>S213*H213</f>
        <v>0</v>
      </c>
      <c r="U213" s="41"/>
      <c r="V213" s="41"/>
      <c r="W213" s="41"/>
      <c r="X213" s="41"/>
      <c r="Y213" s="41"/>
      <c r="Z213" s="41"/>
      <c r="AA213" s="41"/>
      <c r="AB213" s="41"/>
      <c r="AC213" s="41"/>
      <c r="AD213" s="41"/>
      <c r="AE213" s="41"/>
      <c r="AR213" s="218" t="s">
        <v>171</v>
      </c>
      <c r="AT213" s="218" t="s">
        <v>166</v>
      </c>
      <c r="AU213" s="218" t="s">
        <v>84</v>
      </c>
      <c r="AY213" s="19" t="s">
        <v>164</v>
      </c>
      <c r="BE213" s="219">
        <f>IF(N213="základní",J213,0)</f>
        <v>0</v>
      </c>
      <c r="BF213" s="219">
        <f>IF(N213="snížená",J213,0)</f>
        <v>0</v>
      </c>
      <c r="BG213" s="219">
        <f>IF(N213="zákl. přenesená",J213,0)</f>
        <v>0</v>
      </c>
      <c r="BH213" s="219">
        <f>IF(N213="sníž. přenesená",J213,0)</f>
        <v>0</v>
      </c>
      <c r="BI213" s="219">
        <f>IF(N213="nulová",J213,0)</f>
        <v>0</v>
      </c>
      <c r="BJ213" s="19" t="s">
        <v>84</v>
      </c>
      <c r="BK213" s="219">
        <f>ROUND(I213*H213,2)</f>
        <v>0</v>
      </c>
      <c r="BL213" s="19" t="s">
        <v>171</v>
      </c>
      <c r="BM213" s="218" t="s">
        <v>948</v>
      </c>
    </row>
    <row r="214" s="2" customFormat="1">
      <c r="A214" s="41"/>
      <c r="B214" s="42"/>
      <c r="C214" s="43"/>
      <c r="D214" s="227" t="s">
        <v>592</v>
      </c>
      <c r="E214" s="43"/>
      <c r="F214" s="268" t="s">
        <v>2192</v>
      </c>
      <c r="G214" s="43"/>
      <c r="H214" s="43"/>
      <c r="I214" s="222"/>
      <c r="J214" s="43"/>
      <c r="K214" s="43"/>
      <c r="L214" s="47"/>
      <c r="M214" s="223"/>
      <c r="N214" s="224"/>
      <c r="O214" s="87"/>
      <c r="P214" s="87"/>
      <c r="Q214" s="87"/>
      <c r="R214" s="87"/>
      <c r="S214" s="87"/>
      <c r="T214" s="88"/>
      <c r="U214" s="41"/>
      <c r="V214" s="41"/>
      <c r="W214" s="41"/>
      <c r="X214" s="41"/>
      <c r="Y214" s="41"/>
      <c r="Z214" s="41"/>
      <c r="AA214" s="41"/>
      <c r="AB214" s="41"/>
      <c r="AC214" s="41"/>
      <c r="AD214" s="41"/>
      <c r="AE214" s="41"/>
      <c r="AT214" s="19" t="s">
        <v>592</v>
      </c>
      <c r="AU214" s="19" t="s">
        <v>84</v>
      </c>
    </row>
    <row r="215" s="2" customFormat="1" ht="60" customHeight="1">
      <c r="A215" s="41"/>
      <c r="B215" s="42"/>
      <c r="C215" s="207" t="s">
        <v>76</v>
      </c>
      <c r="D215" s="207" t="s">
        <v>166</v>
      </c>
      <c r="E215" s="208" t="s">
        <v>2201</v>
      </c>
      <c r="F215" s="209" t="s">
        <v>2202</v>
      </c>
      <c r="G215" s="210" t="s">
        <v>345</v>
      </c>
      <c r="H215" s="211">
        <v>85</v>
      </c>
      <c r="I215" s="212"/>
      <c r="J215" s="213">
        <f>ROUND(I215*H215,2)</f>
        <v>0</v>
      </c>
      <c r="K215" s="209" t="s">
        <v>32</v>
      </c>
      <c r="L215" s="47"/>
      <c r="M215" s="214" t="s">
        <v>32</v>
      </c>
      <c r="N215" s="215" t="s">
        <v>47</v>
      </c>
      <c r="O215" s="87"/>
      <c r="P215" s="216">
        <f>O215*H215</f>
        <v>0</v>
      </c>
      <c r="Q215" s="216">
        <v>0</v>
      </c>
      <c r="R215" s="216">
        <f>Q215*H215</f>
        <v>0</v>
      </c>
      <c r="S215" s="216">
        <v>0</v>
      </c>
      <c r="T215" s="217">
        <f>S215*H215</f>
        <v>0</v>
      </c>
      <c r="U215" s="41"/>
      <c r="V215" s="41"/>
      <c r="W215" s="41"/>
      <c r="X215" s="41"/>
      <c r="Y215" s="41"/>
      <c r="Z215" s="41"/>
      <c r="AA215" s="41"/>
      <c r="AB215" s="41"/>
      <c r="AC215" s="41"/>
      <c r="AD215" s="41"/>
      <c r="AE215" s="41"/>
      <c r="AR215" s="218" t="s">
        <v>171</v>
      </c>
      <c r="AT215" s="218" t="s">
        <v>166</v>
      </c>
      <c r="AU215" s="218" t="s">
        <v>84</v>
      </c>
      <c r="AY215" s="19" t="s">
        <v>164</v>
      </c>
      <c r="BE215" s="219">
        <f>IF(N215="základní",J215,0)</f>
        <v>0</v>
      </c>
      <c r="BF215" s="219">
        <f>IF(N215="snížená",J215,0)</f>
        <v>0</v>
      </c>
      <c r="BG215" s="219">
        <f>IF(N215="zákl. přenesená",J215,0)</f>
        <v>0</v>
      </c>
      <c r="BH215" s="219">
        <f>IF(N215="sníž. přenesená",J215,0)</f>
        <v>0</v>
      </c>
      <c r="BI215" s="219">
        <f>IF(N215="nulová",J215,0)</f>
        <v>0</v>
      </c>
      <c r="BJ215" s="19" t="s">
        <v>84</v>
      </c>
      <c r="BK215" s="219">
        <f>ROUND(I215*H215,2)</f>
        <v>0</v>
      </c>
      <c r="BL215" s="19" t="s">
        <v>171</v>
      </c>
      <c r="BM215" s="218" t="s">
        <v>961</v>
      </c>
    </row>
    <row r="216" s="2" customFormat="1">
      <c r="A216" s="41"/>
      <c r="B216" s="42"/>
      <c r="C216" s="43"/>
      <c r="D216" s="227" t="s">
        <v>592</v>
      </c>
      <c r="E216" s="43"/>
      <c r="F216" s="268" t="s">
        <v>2192</v>
      </c>
      <c r="G216" s="43"/>
      <c r="H216" s="43"/>
      <c r="I216" s="222"/>
      <c r="J216" s="43"/>
      <c r="K216" s="43"/>
      <c r="L216" s="47"/>
      <c r="M216" s="223"/>
      <c r="N216" s="224"/>
      <c r="O216" s="87"/>
      <c r="P216" s="87"/>
      <c r="Q216" s="87"/>
      <c r="R216" s="87"/>
      <c r="S216" s="87"/>
      <c r="T216" s="88"/>
      <c r="U216" s="41"/>
      <c r="V216" s="41"/>
      <c r="W216" s="41"/>
      <c r="X216" s="41"/>
      <c r="Y216" s="41"/>
      <c r="Z216" s="41"/>
      <c r="AA216" s="41"/>
      <c r="AB216" s="41"/>
      <c r="AC216" s="41"/>
      <c r="AD216" s="41"/>
      <c r="AE216" s="41"/>
      <c r="AT216" s="19" t="s">
        <v>592</v>
      </c>
      <c r="AU216" s="19" t="s">
        <v>84</v>
      </c>
    </row>
    <row r="217" s="2" customFormat="1" ht="60" customHeight="1">
      <c r="A217" s="41"/>
      <c r="B217" s="42"/>
      <c r="C217" s="207" t="s">
        <v>76</v>
      </c>
      <c r="D217" s="207" t="s">
        <v>166</v>
      </c>
      <c r="E217" s="208" t="s">
        <v>2203</v>
      </c>
      <c r="F217" s="209" t="s">
        <v>2204</v>
      </c>
      <c r="G217" s="210" t="s">
        <v>345</v>
      </c>
      <c r="H217" s="211">
        <v>64</v>
      </c>
      <c r="I217" s="212"/>
      <c r="J217" s="213">
        <f>ROUND(I217*H217,2)</f>
        <v>0</v>
      </c>
      <c r="K217" s="209" t="s">
        <v>32</v>
      </c>
      <c r="L217" s="47"/>
      <c r="M217" s="214" t="s">
        <v>32</v>
      </c>
      <c r="N217" s="215" t="s">
        <v>47</v>
      </c>
      <c r="O217" s="87"/>
      <c r="P217" s="216">
        <f>O217*H217</f>
        <v>0</v>
      </c>
      <c r="Q217" s="216">
        <v>0</v>
      </c>
      <c r="R217" s="216">
        <f>Q217*H217</f>
        <v>0</v>
      </c>
      <c r="S217" s="216">
        <v>0</v>
      </c>
      <c r="T217" s="217">
        <f>S217*H217</f>
        <v>0</v>
      </c>
      <c r="U217" s="41"/>
      <c r="V217" s="41"/>
      <c r="W217" s="41"/>
      <c r="X217" s="41"/>
      <c r="Y217" s="41"/>
      <c r="Z217" s="41"/>
      <c r="AA217" s="41"/>
      <c r="AB217" s="41"/>
      <c r="AC217" s="41"/>
      <c r="AD217" s="41"/>
      <c r="AE217" s="41"/>
      <c r="AR217" s="218" t="s">
        <v>171</v>
      </c>
      <c r="AT217" s="218" t="s">
        <v>166</v>
      </c>
      <c r="AU217" s="218" t="s">
        <v>84</v>
      </c>
      <c r="AY217" s="19" t="s">
        <v>164</v>
      </c>
      <c r="BE217" s="219">
        <f>IF(N217="základní",J217,0)</f>
        <v>0</v>
      </c>
      <c r="BF217" s="219">
        <f>IF(N217="snížená",J217,0)</f>
        <v>0</v>
      </c>
      <c r="BG217" s="219">
        <f>IF(N217="zákl. přenesená",J217,0)</f>
        <v>0</v>
      </c>
      <c r="BH217" s="219">
        <f>IF(N217="sníž. přenesená",J217,0)</f>
        <v>0</v>
      </c>
      <c r="BI217" s="219">
        <f>IF(N217="nulová",J217,0)</f>
        <v>0</v>
      </c>
      <c r="BJ217" s="19" t="s">
        <v>84</v>
      </c>
      <c r="BK217" s="219">
        <f>ROUND(I217*H217,2)</f>
        <v>0</v>
      </c>
      <c r="BL217" s="19" t="s">
        <v>171</v>
      </c>
      <c r="BM217" s="218" t="s">
        <v>970</v>
      </c>
    </row>
    <row r="218" s="2" customFormat="1">
      <c r="A218" s="41"/>
      <c r="B218" s="42"/>
      <c r="C218" s="43"/>
      <c r="D218" s="227" t="s">
        <v>592</v>
      </c>
      <c r="E218" s="43"/>
      <c r="F218" s="268" t="s">
        <v>2192</v>
      </c>
      <c r="G218" s="43"/>
      <c r="H218" s="43"/>
      <c r="I218" s="222"/>
      <c r="J218" s="43"/>
      <c r="K218" s="43"/>
      <c r="L218" s="47"/>
      <c r="M218" s="223"/>
      <c r="N218" s="224"/>
      <c r="O218" s="87"/>
      <c r="P218" s="87"/>
      <c r="Q218" s="87"/>
      <c r="R218" s="87"/>
      <c r="S218" s="87"/>
      <c r="T218" s="88"/>
      <c r="U218" s="41"/>
      <c r="V218" s="41"/>
      <c r="W218" s="41"/>
      <c r="X218" s="41"/>
      <c r="Y218" s="41"/>
      <c r="Z218" s="41"/>
      <c r="AA218" s="41"/>
      <c r="AB218" s="41"/>
      <c r="AC218" s="41"/>
      <c r="AD218" s="41"/>
      <c r="AE218" s="41"/>
      <c r="AT218" s="19" t="s">
        <v>592</v>
      </c>
      <c r="AU218" s="19" t="s">
        <v>84</v>
      </c>
    </row>
    <row r="219" s="2" customFormat="1" ht="60" customHeight="1">
      <c r="A219" s="41"/>
      <c r="B219" s="42"/>
      <c r="C219" s="207" t="s">
        <v>76</v>
      </c>
      <c r="D219" s="207" t="s">
        <v>166</v>
      </c>
      <c r="E219" s="208" t="s">
        <v>2205</v>
      </c>
      <c r="F219" s="209" t="s">
        <v>2206</v>
      </c>
      <c r="G219" s="210" t="s">
        <v>345</v>
      </c>
      <c r="H219" s="211">
        <v>92</v>
      </c>
      <c r="I219" s="212"/>
      <c r="J219" s="213">
        <f>ROUND(I219*H219,2)</f>
        <v>0</v>
      </c>
      <c r="K219" s="209" t="s">
        <v>32</v>
      </c>
      <c r="L219" s="47"/>
      <c r="M219" s="214" t="s">
        <v>32</v>
      </c>
      <c r="N219" s="215" t="s">
        <v>47</v>
      </c>
      <c r="O219" s="87"/>
      <c r="P219" s="216">
        <f>O219*H219</f>
        <v>0</v>
      </c>
      <c r="Q219" s="216">
        <v>0</v>
      </c>
      <c r="R219" s="216">
        <f>Q219*H219</f>
        <v>0</v>
      </c>
      <c r="S219" s="216">
        <v>0</v>
      </c>
      <c r="T219" s="217">
        <f>S219*H219</f>
        <v>0</v>
      </c>
      <c r="U219" s="41"/>
      <c r="V219" s="41"/>
      <c r="W219" s="41"/>
      <c r="X219" s="41"/>
      <c r="Y219" s="41"/>
      <c r="Z219" s="41"/>
      <c r="AA219" s="41"/>
      <c r="AB219" s="41"/>
      <c r="AC219" s="41"/>
      <c r="AD219" s="41"/>
      <c r="AE219" s="41"/>
      <c r="AR219" s="218" t="s">
        <v>171</v>
      </c>
      <c r="AT219" s="218" t="s">
        <v>166</v>
      </c>
      <c r="AU219" s="218" t="s">
        <v>84</v>
      </c>
      <c r="AY219" s="19" t="s">
        <v>164</v>
      </c>
      <c r="BE219" s="219">
        <f>IF(N219="základní",J219,0)</f>
        <v>0</v>
      </c>
      <c r="BF219" s="219">
        <f>IF(N219="snížená",J219,0)</f>
        <v>0</v>
      </c>
      <c r="BG219" s="219">
        <f>IF(N219="zákl. přenesená",J219,0)</f>
        <v>0</v>
      </c>
      <c r="BH219" s="219">
        <f>IF(N219="sníž. přenesená",J219,0)</f>
        <v>0</v>
      </c>
      <c r="BI219" s="219">
        <f>IF(N219="nulová",J219,0)</f>
        <v>0</v>
      </c>
      <c r="BJ219" s="19" t="s">
        <v>84</v>
      </c>
      <c r="BK219" s="219">
        <f>ROUND(I219*H219,2)</f>
        <v>0</v>
      </c>
      <c r="BL219" s="19" t="s">
        <v>171</v>
      </c>
      <c r="BM219" s="218" t="s">
        <v>982</v>
      </c>
    </row>
    <row r="220" s="2" customFormat="1">
      <c r="A220" s="41"/>
      <c r="B220" s="42"/>
      <c r="C220" s="43"/>
      <c r="D220" s="227" t="s">
        <v>592</v>
      </c>
      <c r="E220" s="43"/>
      <c r="F220" s="268" t="s">
        <v>2192</v>
      </c>
      <c r="G220" s="43"/>
      <c r="H220" s="43"/>
      <c r="I220" s="222"/>
      <c r="J220" s="43"/>
      <c r="K220" s="43"/>
      <c r="L220" s="47"/>
      <c r="M220" s="223"/>
      <c r="N220" s="224"/>
      <c r="O220" s="87"/>
      <c r="P220" s="87"/>
      <c r="Q220" s="87"/>
      <c r="R220" s="87"/>
      <c r="S220" s="87"/>
      <c r="T220" s="88"/>
      <c r="U220" s="41"/>
      <c r="V220" s="41"/>
      <c r="W220" s="41"/>
      <c r="X220" s="41"/>
      <c r="Y220" s="41"/>
      <c r="Z220" s="41"/>
      <c r="AA220" s="41"/>
      <c r="AB220" s="41"/>
      <c r="AC220" s="41"/>
      <c r="AD220" s="41"/>
      <c r="AE220" s="41"/>
      <c r="AT220" s="19" t="s">
        <v>592</v>
      </c>
      <c r="AU220" s="19" t="s">
        <v>84</v>
      </c>
    </row>
    <row r="221" s="2" customFormat="1" ht="26.4" customHeight="1">
      <c r="A221" s="41"/>
      <c r="B221" s="42"/>
      <c r="C221" s="207" t="s">
        <v>76</v>
      </c>
      <c r="D221" s="207" t="s">
        <v>166</v>
      </c>
      <c r="E221" s="208" t="s">
        <v>2207</v>
      </c>
      <c r="F221" s="209" t="s">
        <v>2208</v>
      </c>
      <c r="G221" s="210" t="s">
        <v>1597</v>
      </c>
      <c r="H221" s="211">
        <v>432</v>
      </c>
      <c r="I221" s="212"/>
      <c r="J221" s="213">
        <f>ROUND(I221*H221,2)</f>
        <v>0</v>
      </c>
      <c r="K221" s="209" t="s">
        <v>32</v>
      </c>
      <c r="L221" s="47"/>
      <c r="M221" s="214" t="s">
        <v>32</v>
      </c>
      <c r="N221" s="215" t="s">
        <v>47</v>
      </c>
      <c r="O221" s="87"/>
      <c r="P221" s="216">
        <f>O221*H221</f>
        <v>0</v>
      </c>
      <c r="Q221" s="216">
        <v>0</v>
      </c>
      <c r="R221" s="216">
        <f>Q221*H221</f>
        <v>0</v>
      </c>
      <c r="S221" s="216">
        <v>0</v>
      </c>
      <c r="T221" s="217">
        <f>S221*H221</f>
        <v>0</v>
      </c>
      <c r="U221" s="41"/>
      <c r="V221" s="41"/>
      <c r="W221" s="41"/>
      <c r="X221" s="41"/>
      <c r="Y221" s="41"/>
      <c r="Z221" s="41"/>
      <c r="AA221" s="41"/>
      <c r="AB221" s="41"/>
      <c r="AC221" s="41"/>
      <c r="AD221" s="41"/>
      <c r="AE221" s="41"/>
      <c r="AR221" s="218" t="s">
        <v>171</v>
      </c>
      <c r="AT221" s="218" t="s">
        <v>166</v>
      </c>
      <c r="AU221" s="218" t="s">
        <v>84</v>
      </c>
      <c r="AY221" s="19" t="s">
        <v>164</v>
      </c>
      <c r="BE221" s="219">
        <f>IF(N221="základní",J221,0)</f>
        <v>0</v>
      </c>
      <c r="BF221" s="219">
        <f>IF(N221="snížená",J221,0)</f>
        <v>0</v>
      </c>
      <c r="BG221" s="219">
        <f>IF(N221="zákl. přenesená",J221,0)</f>
        <v>0</v>
      </c>
      <c r="BH221" s="219">
        <f>IF(N221="sníž. přenesená",J221,0)</f>
        <v>0</v>
      </c>
      <c r="BI221" s="219">
        <f>IF(N221="nulová",J221,0)</f>
        <v>0</v>
      </c>
      <c r="BJ221" s="19" t="s">
        <v>84</v>
      </c>
      <c r="BK221" s="219">
        <f>ROUND(I221*H221,2)</f>
        <v>0</v>
      </c>
      <c r="BL221" s="19" t="s">
        <v>171</v>
      </c>
      <c r="BM221" s="218" t="s">
        <v>994</v>
      </c>
    </row>
    <row r="222" s="2" customFormat="1">
      <c r="A222" s="41"/>
      <c r="B222" s="42"/>
      <c r="C222" s="43"/>
      <c r="D222" s="227" t="s">
        <v>592</v>
      </c>
      <c r="E222" s="43"/>
      <c r="F222" s="268" t="s">
        <v>2209</v>
      </c>
      <c r="G222" s="43"/>
      <c r="H222" s="43"/>
      <c r="I222" s="222"/>
      <c r="J222" s="43"/>
      <c r="K222" s="43"/>
      <c r="L222" s="47"/>
      <c r="M222" s="223"/>
      <c r="N222" s="224"/>
      <c r="O222" s="87"/>
      <c r="P222" s="87"/>
      <c r="Q222" s="87"/>
      <c r="R222" s="87"/>
      <c r="S222" s="87"/>
      <c r="T222" s="88"/>
      <c r="U222" s="41"/>
      <c r="V222" s="41"/>
      <c r="W222" s="41"/>
      <c r="X222" s="41"/>
      <c r="Y222" s="41"/>
      <c r="Z222" s="41"/>
      <c r="AA222" s="41"/>
      <c r="AB222" s="41"/>
      <c r="AC222" s="41"/>
      <c r="AD222" s="41"/>
      <c r="AE222" s="41"/>
      <c r="AT222" s="19" t="s">
        <v>592</v>
      </c>
      <c r="AU222" s="19" t="s">
        <v>84</v>
      </c>
    </row>
    <row r="223" s="2" customFormat="1" ht="26.4" customHeight="1">
      <c r="A223" s="41"/>
      <c r="B223" s="42"/>
      <c r="C223" s="207" t="s">
        <v>76</v>
      </c>
      <c r="D223" s="207" t="s">
        <v>166</v>
      </c>
      <c r="E223" s="208" t="s">
        <v>2210</v>
      </c>
      <c r="F223" s="209" t="s">
        <v>2211</v>
      </c>
      <c r="G223" s="210" t="s">
        <v>1597</v>
      </c>
      <c r="H223" s="211">
        <v>130</v>
      </c>
      <c r="I223" s="212"/>
      <c r="J223" s="213">
        <f>ROUND(I223*H223,2)</f>
        <v>0</v>
      </c>
      <c r="K223" s="209" t="s">
        <v>32</v>
      </c>
      <c r="L223" s="47"/>
      <c r="M223" s="214" t="s">
        <v>32</v>
      </c>
      <c r="N223" s="215" t="s">
        <v>47</v>
      </c>
      <c r="O223" s="87"/>
      <c r="P223" s="216">
        <f>O223*H223</f>
        <v>0</v>
      </c>
      <c r="Q223" s="216">
        <v>0</v>
      </c>
      <c r="R223" s="216">
        <f>Q223*H223</f>
        <v>0</v>
      </c>
      <c r="S223" s="216">
        <v>0</v>
      </c>
      <c r="T223" s="217">
        <f>S223*H223</f>
        <v>0</v>
      </c>
      <c r="U223" s="41"/>
      <c r="V223" s="41"/>
      <c r="W223" s="41"/>
      <c r="X223" s="41"/>
      <c r="Y223" s="41"/>
      <c r="Z223" s="41"/>
      <c r="AA223" s="41"/>
      <c r="AB223" s="41"/>
      <c r="AC223" s="41"/>
      <c r="AD223" s="41"/>
      <c r="AE223" s="41"/>
      <c r="AR223" s="218" t="s">
        <v>171</v>
      </c>
      <c r="AT223" s="218" t="s">
        <v>166</v>
      </c>
      <c r="AU223" s="218" t="s">
        <v>84</v>
      </c>
      <c r="AY223" s="19" t="s">
        <v>164</v>
      </c>
      <c r="BE223" s="219">
        <f>IF(N223="základní",J223,0)</f>
        <v>0</v>
      </c>
      <c r="BF223" s="219">
        <f>IF(N223="snížená",J223,0)</f>
        <v>0</v>
      </c>
      <c r="BG223" s="219">
        <f>IF(N223="zákl. přenesená",J223,0)</f>
        <v>0</v>
      </c>
      <c r="BH223" s="219">
        <f>IF(N223="sníž. přenesená",J223,0)</f>
        <v>0</v>
      </c>
      <c r="BI223" s="219">
        <f>IF(N223="nulová",J223,0)</f>
        <v>0</v>
      </c>
      <c r="BJ223" s="19" t="s">
        <v>84</v>
      </c>
      <c r="BK223" s="219">
        <f>ROUND(I223*H223,2)</f>
        <v>0</v>
      </c>
      <c r="BL223" s="19" t="s">
        <v>171</v>
      </c>
      <c r="BM223" s="218" t="s">
        <v>1014</v>
      </c>
    </row>
    <row r="224" s="2" customFormat="1">
      <c r="A224" s="41"/>
      <c r="B224" s="42"/>
      <c r="C224" s="43"/>
      <c r="D224" s="227" t="s">
        <v>592</v>
      </c>
      <c r="E224" s="43"/>
      <c r="F224" s="268" t="s">
        <v>2209</v>
      </c>
      <c r="G224" s="43"/>
      <c r="H224" s="43"/>
      <c r="I224" s="222"/>
      <c r="J224" s="43"/>
      <c r="K224" s="43"/>
      <c r="L224" s="47"/>
      <c r="M224" s="223"/>
      <c r="N224" s="224"/>
      <c r="O224" s="87"/>
      <c r="P224" s="87"/>
      <c r="Q224" s="87"/>
      <c r="R224" s="87"/>
      <c r="S224" s="87"/>
      <c r="T224" s="88"/>
      <c r="U224" s="41"/>
      <c r="V224" s="41"/>
      <c r="W224" s="41"/>
      <c r="X224" s="41"/>
      <c r="Y224" s="41"/>
      <c r="Z224" s="41"/>
      <c r="AA224" s="41"/>
      <c r="AB224" s="41"/>
      <c r="AC224" s="41"/>
      <c r="AD224" s="41"/>
      <c r="AE224" s="41"/>
      <c r="AT224" s="19" t="s">
        <v>592</v>
      </c>
      <c r="AU224" s="19" t="s">
        <v>84</v>
      </c>
    </row>
    <row r="225" s="2" customFormat="1" ht="26.4" customHeight="1">
      <c r="A225" s="41"/>
      <c r="B225" s="42"/>
      <c r="C225" s="207" t="s">
        <v>76</v>
      </c>
      <c r="D225" s="207" t="s">
        <v>166</v>
      </c>
      <c r="E225" s="208" t="s">
        <v>2212</v>
      </c>
      <c r="F225" s="209" t="s">
        <v>2213</v>
      </c>
      <c r="G225" s="210" t="s">
        <v>1597</v>
      </c>
      <c r="H225" s="211">
        <v>58</v>
      </c>
      <c r="I225" s="212"/>
      <c r="J225" s="213">
        <f>ROUND(I225*H225,2)</f>
        <v>0</v>
      </c>
      <c r="K225" s="209" t="s">
        <v>32</v>
      </c>
      <c r="L225" s="47"/>
      <c r="M225" s="214" t="s">
        <v>32</v>
      </c>
      <c r="N225" s="215" t="s">
        <v>47</v>
      </c>
      <c r="O225" s="87"/>
      <c r="P225" s="216">
        <f>O225*H225</f>
        <v>0</v>
      </c>
      <c r="Q225" s="216">
        <v>0</v>
      </c>
      <c r="R225" s="216">
        <f>Q225*H225</f>
        <v>0</v>
      </c>
      <c r="S225" s="216">
        <v>0</v>
      </c>
      <c r="T225" s="217">
        <f>S225*H225</f>
        <v>0</v>
      </c>
      <c r="U225" s="41"/>
      <c r="V225" s="41"/>
      <c r="W225" s="41"/>
      <c r="X225" s="41"/>
      <c r="Y225" s="41"/>
      <c r="Z225" s="41"/>
      <c r="AA225" s="41"/>
      <c r="AB225" s="41"/>
      <c r="AC225" s="41"/>
      <c r="AD225" s="41"/>
      <c r="AE225" s="41"/>
      <c r="AR225" s="218" t="s">
        <v>171</v>
      </c>
      <c r="AT225" s="218" t="s">
        <v>166</v>
      </c>
      <c r="AU225" s="218" t="s">
        <v>84</v>
      </c>
      <c r="AY225" s="19" t="s">
        <v>164</v>
      </c>
      <c r="BE225" s="219">
        <f>IF(N225="základní",J225,0)</f>
        <v>0</v>
      </c>
      <c r="BF225" s="219">
        <f>IF(N225="snížená",J225,0)</f>
        <v>0</v>
      </c>
      <c r="BG225" s="219">
        <f>IF(N225="zákl. přenesená",J225,0)</f>
        <v>0</v>
      </c>
      <c r="BH225" s="219">
        <f>IF(N225="sníž. přenesená",J225,0)</f>
        <v>0</v>
      </c>
      <c r="BI225" s="219">
        <f>IF(N225="nulová",J225,0)</f>
        <v>0</v>
      </c>
      <c r="BJ225" s="19" t="s">
        <v>84</v>
      </c>
      <c r="BK225" s="219">
        <f>ROUND(I225*H225,2)</f>
        <v>0</v>
      </c>
      <c r="BL225" s="19" t="s">
        <v>171</v>
      </c>
      <c r="BM225" s="218" t="s">
        <v>1025</v>
      </c>
    </row>
    <row r="226" s="2" customFormat="1">
      <c r="A226" s="41"/>
      <c r="B226" s="42"/>
      <c r="C226" s="43"/>
      <c r="D226" s="227" t="s">
        <v>592</v>
      </c>
      <c r="E226" s="43"/>
      <c r="F226" s="268" t="s">
        <v>2209</v>
      </c>
      <c r="G226" s="43"/>
      <c r="H226" s="43"/>
      <c r="I226" s="222"/>
      <c r="J226" s="43"/>
      <c r="K226" s="43"/>
      <c r="L226" s="47"/>
      <c r="M226" s="223"/>
      <c r="N226" s="224"/>
      <c r="O226" s="87"/>
      <c r="P226" s="87"/>
      <c r="Q226" s="87"/>
      <c r="R226" s="87"/>
      <c r="S226" s="87"/>
      <c r="T226" s="88"/>
      <c r="U226" s="41"/>
      <c r="V226" s="41"/>
      <c r="W226" s="41"/>
      <c r="X226" s="41"/>
      <c r="Y226" s="41"/>
      <c r="Z226" s="41"/>
      <c r="AA226" s="41"/>
      <c r="AB226" s="41"/>
      <c r="AC226" s="41"/>
      <c r="AD226" s="41"/>
      <c r="AE226" s="41"/>
      <c r="AT226" s="19" t="s">
        <v>592</v>
      </c>
      <c r="AU226" s="19" t="s">
        <v>84</v>
      </c>
    </row>
    <row r="227" s="2" customFormat="1" ht="26.4" customHeight="1">
      <c r="A227" s="41"/>
      <c r="B227" s="42"/>
      <c r="C227" s="207" t="s">
        <v>76</v>
      </c>
      <c r="D227" s="207" t="s">
        <v>166</v>
      </c>
      <c r="E227" s="208" t="s">
        <v>2214</v>
      </c>
      <c r="F227" s="209" t="s">
        <v>2215</v>
      </c>
      <c r="G227" s="210" t="s">
        <v>1597</v>
      </c>
      <c r="H227" s="211">
        <v>22</v>
      </c>
      <c r="I227" s="212"/>
      <c r="J227" s="213">
        <f>ROUND(I227*H227,2)</f>
        <v>0</v>
      </c>
      <c r="K227" s="209" t="s">
        <v>32</v>
      </c>
      <c r="L227" s="47"/>
      <c r="M227" s="214" t="s">
        <v>32</v>
      </c>
      <c r="N227" s="215" t="s">
        <v>47</v>
      </c>
      <c r="O227" s="87"/>
      <c r="P227" s="216">
        <f>O227*H227</f>
        <v>0</v>
      </c>
      <c r="Q227" s="216">
        <v>0</v>
      </c>
      <c r="R227" s="216">
        <f>Q227*H227</f>
        <v>0</v>
      </c>
      <c r="S227" s="216">
        <v>0</v>
      </c>
      <c r="T227" s="217">
        <f>S227*H227</f>
        <v>0</v>
      </c>
      <c r="U227" s="41"/>
      <c r="V227" s="41"/>
      <c r="W227" s="41"/>
      <c r="X227" s="41"/>
      <c r="Y227" s="41"/>
      <c r="Z227" s="41"/>
      <c r="AA227" s="41"/>
      <c r="AB227" s="41"/>
      <c r="AC227" s="41"/>
      <c r="AD227" s="41"/>
      <c r="AE227" s="41"/>
      <c r="AR227" s="218" t="s">
        <v>171</v>
      </c>
      <c r="AT227" s="218" t="s">
        <v>166</v>
      </c>
      <c r="AU227" s="218" t="s">
        <v>84</v>
      </c>
      <c r="AY227" s="19" t="s">
        <v>164</v>
      </c>
      <c r="BE227" s="219">
        <f>IF(N227="základní",J227,0)</f>
        <v>0</v>
      </c>
      <c r="BF227" s="219">
        <f>IF(N227="snížená",J227,0)</f>
        <v>0</v>
      </c>
      <c r="BG227" s="219">
        <f>IF(N227="zákl. přenesená",J227,0)</f>
        <v>0</v>
      </c>
      <c r="BH227" s="219">
        <f>IF(N227="sníž. přenesená",J227,0)</f>
        <v>0</v>
      </c>
      <c r="BI227" s="219">
        <f>IF(N227="nulová",J227,0)</f>
        <v>0</v>
      </c>
      <c r="BJ227" s="19" t="s">
        <v>84</v>
      </c>
      <c r="BK227" s="219">
        <f>ROUND(I227*H227,2)</f>
        <v>0</v>
      </c>
      <c r="BL227" s="19" t="s">
        <v>171</v>
      </c>
      <c r="BM227" s="218" t="s">
        <v>1036</v>
      </c>
    </row>
    <row r="228" s="2" customFormat="1">
      <c r="A228" s="41"/>
      <c r="B228" s="42"/>
      <c r="C228" s="43"/>
      <c r="D228" s="227" t="s">
        <v>592</v>
      </c>
      <c r="E228" s="43"/>
      <c r="F228" s="268" t="s">
        <v>2209</v>
      </c>
      <c r="G228" s="43"/>
      <c r="H228" s="43"/>
      <c r="I228" s="222"/>
      <c r="J228" s="43"/>
      <c r="K228" s="43"/>
      <c r="L228" s="47"/>
      <c r="M228" s="223"/>
      <c r="N228" s="224"/>
      <c r="O228" s="87"/>
      <c r="P228" s="87"/>
      <c r="Q228" s="87"/>
      <c r="R228" s="87"/>
      <c r="S228" s="87"/>
      <c r="T228" s="88"/>
      <c r="U228" s="41"/>
      <c r="V228" s="41"/>
      <c r="W228" s="41"/>
      <c r="X228" s="41"/>
      <c r="Y228" s="41"/>
      <c r="Z228" s="41"/>
      <c r="AA228" s="41"/>
      <c r="AB228" s="41"/>
      <c r="AC228" s="41"/>
      <c r="AD228" s="41"/>
      <c r="AE228" s="41"/>
      <c r="AT228" s="19" t="s">
        <v>592</v>
      </c>
      <c r="AU228" s="19" t="s">
        <v>84</v>
      </c>
    </row>
    <row r="229" s="2" customFormat="1" ht="26.4" customHeight="1">
      <c r="A229" s="41"/>
      <c r="B229" s="42"/>
      <c r="C229" s="207" t="s">
        <v>76</v>
      </c>
      <c r="D229" s="207" t="s">
        <v>166</v>
      </c>
      <c r="E229" s="208" t="s">
        <v>2216</v>
      </c>
      <c r="F229" s="209" t="s">
        <v>2217</v>
      </c>
      <c r="G229" s="210" t="s">
        <v>1597</v>
      </c>
      <c r="H229" s="211">
        <v>22</v>
      </c>
      <c r="I229" s="212"/>
      <c r="J229" s="213">
        <f>ROUND(I229*H229,2)</f>
        <v>0</v>
      </c>
      <c r="K229" s="209" t="s">
        <v>32</v>
      </c>
      <c r="L229" s="47"/>
      <c r="M229" s="214" t="s">
        <v>32</v>
      </c>
      <c r="N229" s="215" t="s">
        <v>47</v>
      </c>
      <c r="O229" s="87"/>
      <c r="P229" s="216">
        <f>O229*H229</f>
        <v>0</v>
      </c>
      <c r="Q229" s="216">
        <v>0</v>
      </c>
      <c r="R229" s="216">
        <f>Q229*H229</f>
        <v>0</v>
      </c>
      <c r="S229" s="216">
        <v>0</v>
      </c>
      <c r="T229" s="217">
        <f>S229*H229</f>
        <v>0</v>
      </c>
      <c r="U229" s="41"/>
      <c r="V229" s="41"/>
      <c r="W229" s="41"/>
      <c r="X229" s="41"/>
      <c r="Y229" s="41"/>
      <c r="Z229" s="41"/>
      <c r="AA229" s="41"/>
      <c r="AB229" s="41"/>
      <c r="AC229" s="41"/>
      <c r="AD229" s="41"/>
      <c r="AE229" s="41"/>
      <c r="AR229" s="218" t="s">
        <v>171</v>
      </c>
      <c r="AT229" s="218" t="s">
        <v>166</v>
      </c>
      <c r="AU229" s="218" t="s">
        <v>84</v>
      </c>
      <c r="AY229" s="19" t="s">
        <v>164</v>
      </c>
      <c r="BE229" s="219">
        <f>IF(N229="základní",J229,0)</f>
        <v>0</v>
      </c>
      <c r="BF229" s="219">
        <f>IF(N229="snížená",J229,0)</f>
        <v>0</v>
      </c>
      <c r="BG229" s="219">
        <f>IF(N229="zákl. přenesená",J229,0)</f>
        <v>0</v>
      </c>
      <c r="BH229" s="219">
        <f>IF(N229="sníž. přenesená",J229,0)</f>
        <v>0</v>
      </c>
      <c r="BI229" s="219">
        <f>IF(N229="nulová",J229,0)</f>
        <v>0</v>
      </c>
      <c r="BJ229" s="19" t="s">
        <v>84</v>
      </c>
      <c r="BK229" s="219">
        <f>ROUND(I229*H229,2)</f>
        <v>0</v>
      </c>
      <c r="BL229" s="19" t="s">
        <v>171</v>
      </c>
      <c r="BM229" s="218" t="s">
        <v>1048</v>
      </c>
    </row>
    <row r="230" s="2" customFormat="1">
      <c r="A230" s="41"/>
      <c r="B230" s="42"/>
      <c r="C230" s="43"/>
      <c r="D230" s="227" t="s">
        <v>592</v>
      </c>
      <c r="E230" s="43"/>
      <c r="F230" s="268" t="s">
        <v>2209</v>
      </c>
      <c r="G230" s="43"/>
      <c r="H230" s="43"/>
      <c r="I230" s="222"/>
      <c r="J230" s="43"/>
      <c r="K230" s="43"/>
      <c r="L230" s="47"/>
      <c r="M230" s="223"/>
      <c r="N230" s="224"/>
      <c r="O230" s="87"/>
      <c r="P230" s="87"/>
      <c r="Q230" s="87"/>
      <c r="R230" s="87"/>
      <c r="S230" s="87"/>
      <c r="T230" s="88"/>
      <c r="U230" s="41"/>
      <c r="V230" s="41"/>
      <c r="W230" s="41"/>
      <c r="X230" s="41"/>
      <c r="Y230" s="41"/>
      <c r="Z230" s="41"/>
      <c r="AA230" s="41"/>
      <c r="AB230" s="41"/>
      <c r="AC230" s="41"/>
      <c r="AD230" s="41"/>
      <c r="AE230" s="41"/>
      <c r="AT230" s="19" t="s">
        <v>592</v>
      </c>
      <c r="AU230" s="19" t="s">
        <v>84</v>
      </c>
    </row>
    <row r="231" s="2" customFormat="1" ht="55.2" customHeight="1">
      <c r="A231" s="41"/>
      <c r="B231" s="42"/>
      <c r="C231" s="207" t="s">
        <v>76</v>
      </c>
      <c r="D231" s="207" t="s">
        <v>166</v>
      </c>
      <c r="E231" s="208" t="s">
        <v>2218</v>
      </c>
      <c r="F231" s="209" t="s">
        <v>2219</v>
      </c>
      <c r="G231" s="210" t="s">
        <v>345</v>
      </c>
      <c r="H231" s="211">
        <v>42</v>
      </c>
      <c r="I231" s="212"/>
      <c r="J231" s="213">
        <f>ROUND(I231*H231,2)</f>
        <v>0</v>
      </c>
      <c r="K231" s="209" t="s">
        <v>32</v>
      </c>
      <c r="L231" s="47"/>
      <c r="M231" s="214" t="s">
        <v>32</v>
      </c>
      <c r="N231" s="215" t="s">
        <v>47</v>
      </c>
      <c r="O231" s="87"/>
      <c r="P231" s="216">
        <f>O231*H231</f>
        <v>0</v>
      </c>
      <c r="Q231" s="216">
        <v>0</v>
      </c>
      <c r="R231" s="216">
        <f>Q231*H231</f>
        <v>0</v>
      </c>
      <c r="S231" s="216">
        <v>0</v>
      </c>
      <c r="T231" s="217">
        <f>S231*H231</f>
        <v>0</v>
      </c>
      <c r="U231" s="41"/>
      <c r="V231" s="41"/>
      <c r="W231" s="41"/>
      <c r="X231" s="41"/>
      <c r="Y231" s="41"/>
      <c r="Z231" s="41"/>
      <c r="AA231" s="41"/>
      <c r="AB231" s="41"/>
      <c r="AC231" s="41"/>
      <c r="AD231" s="41"/>
      <c r="AE231" s="41"/>
      <c r="AR231" s="218" t="s">
        <v>171</v>
      </c>
      <c r="AT231" s="218" t="s">
        <v>166</v>
      </c>
      <c r="AU231" s="218" t="s">
        <v>84</v>
      </c>
      <c r="AY231" s="19" t="s">
        <v>164</v>
      </c>
      <c r="BE231" s="219">
        <f>IF(N231="základní",J231,0)</f>
        <v>0</v>
      </c>
      <c r="BF231" s="219">
        <f>IF(N231="snížená",J231,0)</f>
        <v>0</v>
      </c>
      <c r="BG231" s="219">
        <f>IF(N231="zákl. přenesená",J231,0)</f>
        <v>0</v>
      </c>
      <c r="BH231" s="219">
        <f>IF(N231="sníž. přenesená",J231,0)</f>
        <v>0</v>
      </c>
      <c r="BI231" s="219">
        <f>IF(N231="nulová",J231,0)</f>
        <v>0</v>
      </c>
      <c r="BJ231" s="19" t="s">
        <v>84</v>
      </c>
      <c r="BK231" s="219">
        <f>ROUND(I231*H231,2)</f>
        <v>0</v>
      </c>
      <c r="BL231" s="19" t="s">
        <v>171</v>
      </c>
      <c r="BM231" s="218" t="s">
        <v>1059</v>
      </c>
    </row>
    <row r="232" s="2" customFormat="1">
      <c r="A232" s="41"/>
      <c r="B232" s="42"/>
      <c r="C232" s="43"/>
      <c r="D232" s="227" t="s">
        <v>592</v>
      </c>
      <c r="E232" s="43"/>
      <c r="F232" s="268" t="s">
        <v>2220</v>
      </c>
      <c r="G232" s="43"/>
      <c r="H232" s="43"/>
      <c r="I232" s="222"/>
      <c r="J232" s="43"/>
      <c r="K232" s="43"/>
      <c r="L232" s="47"/>
      <c r="M232" s="223"/>
      <c r="N232" s="224"/>
      <c r="O232" s="87"/>
      <c r="P232" s="87"/>
      <c r="Q232" s="87"/>
      <c r="R232" s="87"/>
      <c r="S232" s="87"/>
      <c r="T232" s="88"/>
      <c r="U232" s="41"/>
      <c r="V232" s="41"/>
      <c r="W232" s="41"/>
      <c r="X232" s="41"/>
      <c r="Y232" s="41"/>
      <c r="Z232" s="41"/>
      <c r="AA232" s="41"/>
      <c r="AB232" s="41"/>
      <c r="AC232" s="41"/>
      <c r="AD232" s="41"/>
      <c r="AE232" s="41"/>
      <c r="AT232" s="19" t="s">
        <v>592</v>
      </c>
      <c r="AU232" s="19" t="s">
        <v>84</v>
      </c>
    </row>
    <row r="233" s="2" customFormat="1" ht="69.6" customHeight="1">
      <c r="A233" s="41"/>
      <c r="B233" s="42"/>
      <c r="C233" s="207" t="s">
        <v>76</v>
      </c>
      <c r="D233" s="207" t="s">
        <v>166</v>
      </c>
      <c r="E233" s="208" t="s">
        <v>2221</v>
      </c>
      <c r="F233" s="209" t="s">
        <v>2222</v>
      </c>
      <c r="G233" s="210" t="s">
        <v>345</v>
      </c>
      <c r="H233" s="211">
        <v>12</v>
      </c>
      <c r="I233" s="212"/>
      <c r="J233" s="213">
        <f>ROUND(I233*H233,2)</f>
        <v>0</v>
      </c>
      <c r="K233" s="209" t="s">
        <v>32</v>
      </c>
      <c r="L233" s="47"/>
      <c r="M233" s="214" t="s">
        <v>32</v>
      </c>
      <c r="N233" s="215" t="s">
        <v>47</v>
      </c>
      <c r="O233" s="87"/>
      <c r="P233" s="216">
        <f>O233*H233</f>
        <v>0</v>
      </c>
      <c r="Q233" s="216">
        <v>0</v>
      </c>
      <c r="R233" s="216">
        <f>Q233*H233</f>
        <v>0</v>
      </c>
      <c r="S233" s="216">
        <v>0</v>
      </c>
      <c r="T233" s="217">
        <f>S233*H233</f>
        <v>0</v>
      </c>
      <c r="U233" s="41"/>
      <c r="V233" s="41"/>
      <c r="W233" s="41"/>
      <c r="X233" s="41"/>
      <c r="Y233" s="41"/>
      <c r="Z233" s="41"/>
      <c r="AA233" s="41"/>
      <c r="AB233" s="41"/>
      <c r="AC233" s="41"/>
      <c r="AD233" s="41"/>
      <c r="AE233" s="41"/>
      <c r="AR233" s="218" t="s">
        <v>171</v>
      </c>
      <c r="AT233" s="218" t="s">
        <v>166</v>
      </c>
      <c r="AU233" s="218" t="s">
        <v>84</v>
      </c>
      <c r="AY233" s="19" t="s">
        <v>164</v>
      </c>
      <c r="BE233" s="219">
        <f>IF(N233="základní",J233,0)</f>
        <v>0</v>
      </c>
      <c r="BF233" s="219">
        <f>IF(N233="snížená",J233,0)</f>
        <v>0</v>
      </c>
      <c r="BG233" s="219">
        <f>IF(N233="zákl. přenesená",J233,0)</f>
        <v>0</v>
      </c>
      <c r="BH233" s="219">
        <f>IF(N233="sníž. přenesená",J233,0)</f>
        <v>0</v>
      </c>
      <c r="BI233" s="219">
        <f>IF(N233="nulová",J233,0)</f>
        <v>0</v>
      </c>
      <c r="BJ233" s="19" t="s">
        <v>84</v>
      </c>
      <c r="BK233" s="219">
        <f>ROUND(I233*H233,2)</f>
        <v>0</v>
      </c>
      <c r="BL233" s="19" t="s">
        <v>171</v>
      </c>
      <c r="BM233" s="218" t="s">
        <v>1069</v>
      </c>
    </row>
    <row r="234" s="2" customFormat="1">
      <c r="A234" s="41"/>
      <c r="B234" s="42"/>
      <c r="C234" s="43"/>
      <c r="D234" s="227" t="s">
        <v>592</v>
      </c>
      <c r="E234" s="43"/>
      <c r="F234" s="268" t="s">
        <v>2223</v>
      </c>
      <c r="G234" s="43"/>
      <c r="H234" s="43"/>
      <c r="I234" s="222"/>
      <c r="J234" s="43"/>
      <c r="K234" s="43"/>
      <c r="L234" s="47"/>
      <c r="M234" s="223"/>
      <c r="N234" s="224"/>
      <c r="O234" s="87"/>
      <c r="P234" s="87"/>
      <c r="Q234" s="87"/>
      <c r="R234" s="87"/>
      <c r="S234" s="87"/>
      <c r="T234" s="88"/>
      <c r="U234" s="41"/>
      <c r="V234" s="41"/>
      <c r="W234" s="41"/>
      <c r="X234" s="41"/>
      <c r="Y234" s="41"/>
      <c r="Z234" s="41"/>
      <c r="AA234" s="41"/>
      <c r="AB234" s="41"/>
      <c r="AC234" s="41"/>
      <c r="AD234" s="41"/>
      <c r="AE234" s="41"/>
      <c r="AT234" s="19" t="s">
        <v>592</v>
      </c>
      <c r="AU234" s="19" t="s">
        <v>84</v>
      </c>
    </row>
    <row r="235" s="2" customFormat="1" ht="40.8" customHeight="1">
      <c r="A235" s="41"/>
      <c r="B235" s="42"/>
      <c r="C235" s="207" t="s">
        <v>76</v>
      </c>
      <c r="D235" s="207" t="s">
        <v>166</v>
      </c>
      <c r="E235" s="208" t="s">
        <v>2224</v>
      </c>
      <c r="F235" s="209" t="s">
        <v>2225</v>
      </c>
      <c r="G235" s="210" t="s">
        <v>345</v>
      </c>
      <c r="H235" s="211">
        <v>8</v>
      </c>
      <c r="I235" s="212"/>
      <c r="J235" s="213">
        <f>ROUND(I235*H235,2)</f>
        <v>0</v>
      </c>
      <c r="K235" s="209" t="s">
        <v>32</v>
      </c>
      <c r="L235" s="47"/>
      <c r="M235" s="214" t="s">
        <v>32</v>
      </c>
      <c r="N235" s="215" t="s">
        <v>47</v>
      </c>
      <c r="O235" s="87"/>
      <c r="P235" s="216">
        <f>O235*H235</f>
        <v>0</v>
      </c>
      <c r="Q235" s="216">
        <v>0</v>
      </c>
      <c r="R235" s="216">
        <f>Q235*H235</f>
        <v>0</v>
      </c>
      <c r="S235" s="216">
        <v>0</v>
      </c>
      <c r="T235" s="217">
        <f>S235*H235</f>
        <v>0</v>
      </c>
      <c r="U235" s="41"/>
      <c r="V235" s="41"/>
      <c r="W235" s="41"/>
      <c r="X235" s="41"/>
      <c r="Y235" s="41"/>
      <c r="Z235" s="41"/>
      <c r="AA235" s="41"/>
      <c r="AB235" s="41"/>
      <c r="AC235" s="41"/>
      <c r="AD235" s="41"/>
      <c r="AE235" s="41"/>
      <c r="AR235" s="218" t="s">
        <v>171</v>
      </c>
      <c r="AT235" s="218" t="s">
        <v>166</v>
      </c>
      <c r="AU235" s="218" t="s">
        <v>84</v>
      </c>
      <c r="AY235" s="19" t="s">
        <v>164</v>
      </c>
      <c r="BE235" s="219">
        <f>IF(N235="základní",J235,0)</f>
        <v>0</v>
      </c>
      <c r="BF235" s="219">
        <f>IF(N235="snížená",J235,0)</f>
        <v>0</v>
      </c>
      <c r="BG235" s="219">
        <f>IF(N235="zákl. přenesená",J235,0)</f>
        <v>0</v>
      </c>
      <c r="BH235" s="219">
        <f>IF(N235="sníž. přenesená",J235,0)</f>
        <v>0</v>
      </c>
      <c r="BI235" s="219">
        <f>IF(N235="nulová",J235,0)</f>
        <v>0</v>
      </c>
      <c r="BJ235" s="19" t="s">
        <v>84</v>
      </c>
      <c r="BK235" s="219">
        <f>ROUND(I235*H235,2)</f>
        <v>0</v>
      </c>
      <c r="BL235" s="19" t="s">
        <v>171</v>
      </c>
      <c r="BM235" s="218" t="s">
        <v>1078</v>
      </c>
    </row>
    <row r="236" s="2" customFormat="1">
      <c r="A236" s="41"/>
      <c r="B236" s="42"/>
      <c r="C236" s="43"/>
      <c r="D236" s="227" t="s">
        <v>592</v>
      </c>
      <c r="E236" s="43"/>
      <c r="F236" s="268" t="s">
        <v>2226</v>
      </c>
      <c r="G236" s="43"/>
      <c r="H236" s="43"/>
      <c r="I236" s="222"/>
      <c r="J236" s="43"/>
      <c r="K236" s="43"/>
      <c r="L236" s="47"/>
      <c r="M236" s="223"/>
      <c r="N236" s="224"/>
      <c r="O236" s="87"/>
      <c r="P236" s="87"/>
      <c r="Q236" s="87"/>
      <c r="R236" s="87"/>
      <c r="S236" s="87"/>
      <c r="T236" s="88"/>
      <c r="U236" s="41"/>
      <c r="V236" s="41"/>
      <c r="W236" s="41"/>
      <c r="X236" s="41"/>
      <c r="Y236" s="41"/>
      <c r="Z236" s="41"/>
      <c r="AA236" s="41"/>
      <c r="AB236" s="41"/>
      <c r="AC236" s="41"/>
      <c r="AD236" s="41"/>
      <c r="AE236" s="41"/>
      <c r="AT236" s="19" t="s">
        <v>592</v>
      </c>
      <c r="AU236" s="19" t="s">
        <v>84</v>
      </c>
    </row>
    <row r="237" s="2" customFormat="1" ht="40.8" customHeight="1">
      <c r="A237" s="41"/>
      <c r="B237" s="42"/>
      <c r="C237" s="207" t="s">
        <v>76</v>
      </c>
      <c r="D237" s="207" t="s">
        <v>166</v>
      </c>
      <c r="E237" s="208" t="s">
        <v>2227</v>
      </c>
      <c r="F237" s="209" t="s">
        <v>2228</v>
      </c>
      <c r="G237" s="210" t="s">
        <v>345</v>
      </c>
      <c r="H237" s="211">
        <v>9</v>
      </c>
      <c r="I237" s="212"/>
      <c r="J237" s="213">
        <f>ROUND(I237*H237,2)</f>
        <v>0</v>
      </c>
      <c r="K237" s="209" t="s">
        <v>32</v>
      </c>
      <c r="L237" s="47"/>
      <c r="M237" s="214" t="s">
        <v>32</v>
      </c>
      <c r="N237" s="215" t="s">
        <v>47</v>
      </c>
      <c r="O237" s="87"/>
      <c r="P237" s="216">
        <f>O237*H237</f>
        <v>0</v>
      </c>
      <c r="Q237" s="216">
        <v>0</v>
      </c>
      <c r="R237" s="216">
        <f>Q237*H237</f>
        <v>0</v>
      </c>
      <c r="S237" s="216">
        <v>0</v>
      </c>
      <c r="T237" s="217">
        <f>S237*H237</f>
        <v>0</v>
      </c>
      <c r="U237" s="41"/>
      <c r="V237" s="41"/>
      <c r="W237" s="41"/>
      <c r="X237" s="41"/>
      <c r="Y237" s="41"/>
      <c r="Z237" s="41"/>
      <c r="AA237" s="41"/>
      <c r="AB237" s="41"/>
      <c r="AC237" s="41"/>
      <c r="AD237" s="41"/>
      <c r="AE237" s="41"/>
      <c r="AR237" s="218" t="s">
        <v>171</v>
      </c>
      <c r="AT237" s="218" t="s">
        <v>166</v>
      </c>
      <c r="AU237" s="218" t="s">
        <v>84</v>
      </c>
      <c r="AY237" s="19" t="s">
        <v>164</v>
      </c>
      <c r="BE237" s="219">
        <f>IF(N237="základní",J237,0)</f>
        <v>0</v>
      </c>
      <c r="BF237" s="219">
        <f>IF(N237="snížená",J237,0)</f>
        <v>0</v>
      </c>
      <c r="BG237" s="219">
        <f>IF(N237="zákl. přenesená",J237,0)</f>
        <v>0</v>
      </c>
      <c r="BH237" s="219">
        <f>IF(N237="sníž. přenesená",J237,0)</f>
        <v>0</v>
      </c>
      <c r="BI237" s="219">
        <f>IF(N237="nulová",J237,0)</f>
        <v>0</v>
      </c>
      <c r="BJ237" s="19" t="s">
        <v>84</v>
      </c>
      <c r="BK237" s="219">
        <f>ROUND(I237*H237,2)</f>
        <v>0</v>
      </c>
      <c r="BL237" s="19" t="s">
        <v>171</v>
      </c>
      <c r="BM237" s="218" t="s">
        <v>1087</v>
      </c>
    </row>
    <row r="238" s="2" customFormat="1">
      <c r="A238" s="41"/>
      <c r="B238" s="42"/>
      <c r="C238" s="43"/>
      <c r="D238" s="227" t="s">
        <v>592</v>
      </c>
      <c r="E238" s="43"/>
      <c r="F238" s="268" t="s">
        <v>2229</v>
      </c>
      <c r="G238" s="43"/>
      <c r="H238" s="43"/>
      <c r="I238" s="222"/>
      <c r="J238" s="43"/>
      <c r="K238" s="43"/>
      <c r="L238" s="47"/>
      <c r="M238" s="223"/>
      <c r="N238" s="224"/>
      <c r="O238" s="87"/>
      <c r="P238" s="87"/>
      <c r="Q238" s="87"/>
      <c r="R238" s="87"/>
      <c r="S238" s="87"/>
      <c r="T238" s="88"/>
      <c r="U238" s="41"/>
      <c r="V238" s="41"/>
      <c r="W238" s="41"/>
      <c r="X238" s="41"/>
      <c r="Y238" s="41"/>
      <c r="Z238" s="41"/>
      <c r="AA238" s="41"/>
      <c r="AB238" s="41"/>
      <c r="AC238" s="41"/>
      <c r="AD238" s="41"/>
      <c r="AE238" s="41"/>
      <c r="AT238" s="19" t="s">
        <v>592</v>
      </c>
      <c r="AU238" s="19" t="s">
        <v>84</v>
      </c>
    </row>
    <row r="239" s="2" customFormat="1" ht="40.8" customHeight="1">
      <c r="A239" s="41"/>
      <c r="B239" s="42"/>
      <c r="C239" s="207" t="s">
        <v>76</v>
      </c>
      <c r="D239" s="207" t="s">
        <v>166</v>
      </c>
      <c r="E239" s="208" t="s">
        <v>2230</v>
      </c>
      <c r="F239" s="209" t="s">
        <v>2231</v>
      </c>
      <c r="G239" s="210" t="s">
        <v>1597</v>
      </c>
      <c r="H239" s="211">
        <v>3</v>
      </c>
      <c r="I239" s="212"/>
      <c r="J239" s="213">
        <f>ROUND(I239*H239,2)</f>
        <v>0</v>
      </c>
      <c r="K239" s="209" t="s">
        <v>32</v>
      </c>
      <c r="L239" s="47"/>
      <c r="M239" s="214" t="s">
        <v>32</v>
      </c>
      <c r="N239" s="215" t="s">
        <v>47</v>
      </c>
      <c r="O239" s="87"/>
      <c r="P239" s="216">
        <f>O239*H239</f>
        <v>0</v>
      </c>
      <c r="Q239" s="216">
        <v>0</v>
      </c>
      <c r="R239" s="216">
        <f>Q239*H239</f>
        <v>0</v>
      </c>
      <c r="S239" s="216">
        <v>0</v>
      </c>
      <c r="T239" s="217">
        <f>S239*H239</f>
        <v>0</v>
      </c>
      <c r="U239" s="41"/>
      <c r="V239" s="41"/>
      <c r="W239" s="41"/>
      <c r="X239" s="41"/>
      <c r="Y239" s="41"/>
      <c r="Z239" s="41"/>
      <c r="AA239" s="41"/>
      <c r="AB239" s="41"/>
      <c r="AC239" s="41"/>
      <c r="AD239" s="41"/>
      <c r="AE239" s="41"/>
      <c r="AR239" s="218" t="s">
        <v>171</v>
      </c>
      <c r="AT239" s="218" t="s">
        <v>166</v>
      </c>
      <c r="AU239" s="218" t="s">
        <v>84</v>
      </c>
      <c r="AY239" s="19" t="s">
        <v>164</v>
      </c>
      <c r="BE239" s="219">
        <f>IF(N239="základní",J239,0)</f>
        <v>0</v>
      </c>
      <c r="BF239" s="219">
        <f>IF(N239="snížená",J239,0)</f>
        <v>0</v>
      </c>
      <c r="BG239" s="219">
        <f>IF(N239="zákl. přenesená",J239,0)</f>
        <v>0</v>
      </c>
      <c r="BH239" s="219">
        <f>IF(N239="sníž. přenesená",J239,0)</f>
        <v>0</v>
      </c>
      <c r="BI239" s="219">
        <f>IF(N239="nulová",J239,0)</f>
        <v>0</v>
      </c>
      <c r="BJ239" s="19" t="s">
        <v>84</v>
      </c>
      <c r="BK239" s="219">
        <f>ROUND(I239*H239,2)</f>
        <v>0</v>
      </c>
      <c r="BL239" s="19" t="s">
        <v>171</v>
      </c>
      <c r="BM239" s="218" t="s">
        <v>1094</v>
      </c>
    </row>
    <row r="240" s="2" customFormat="1">
      <c r="A240" s="41"/>
      <c r="B240" s="42"/>
      <c r="C240" s="43"/>
      <c r="D240" s="227" t="s">
        <v>592</v>
      </c>
      <c r="E240" s="43"/>
      <c r="F240" s="268" t="s">
        <v>2232</v>
      </c>
      <c r="G240" s="43"/>
      <c r="H240" s="43"/>
      <c r="I240" s="222"/>
      <c r="J240" s="43"/>
      <c r="K240" s="43"/>
      <c r="L240" s="47"/>
      <c r="M240" s="223"/>
      <c r="N240" s="224"/>
      <c r="O240" s="87"/>
      <c r="P240" s="87"/>
      <c r="Q240" s="87"/>
      <c r="R240" s="87"/>
      <c r="S240" s="87"/>
      <c r="T240" s="88"/>
      <c r="U240" s="41"/>
      <c r="V240" s="41"/>
      <c r="W240" s="41"/>
      <c r="X240" s="41"/>
      <c r="Y240" s="41"/>
      <c r="Z240" s="41"/>
      <c r="AA240" s="41"/>
      <c r="AB240" s="41"/>
      <c r="AC240" s="41"/>
      <c r="AD240" s="41"/>
      <c r="AE240" s="41"/>
      <c r="AT240" s="19" t="s">
        <v>592</v>
      </c>
      <c r="AU240" s="19" t="s">
        <v>84</v>
      </c>
    </row>
    <row r="241" s="2" customFormat="1" ht="40.8" customHeight="1">
      <c r="A241" s="41"/>
      <c r="B241" s="42"/>
      <c r="C241" s="207" t="s">
        <v>76</v>
      </c>
      <c r="D241" s="207" t="s">
        <v>166</v>
      </c>
      <c r="E241" s="208" t="s">
        <v>2233</v>
      </c>
      <c r="F241" s="209" t="s">
        <v>2234</v>
      </c>
      <c r="G241" s="210" t="s">
        <v>1597</v>
      </c>
      <c r="H241" s="211">
        <v>147</v>
      </c>
      <c r="I241" s="212"/>
      <c r="J241" s="213">
        <f>ROUND(I241*H241,2)</f>
        <v>0</v>
      </c>
      <c r="K241" s="209" t="s">
        <v>32</v>
      </c>
      <c r="L241" s="47"/>
      <c r="M241" s="214" t="s">
        <v>32</v>
      </c>
      <c r="N241" s="215" t="s">
        <v>47</v>
      </c>
      <c r="O241" s="87"/>
      <c r="P241" s="216">
        <f>O241*H241</f>
        <v>0</v>
      </c>
      <c r="Q241" s="216">
        <v>0</v>
      </c>
      <c r="R241" s="216">
        <f>Q241*H241</f>
        <v>0</v>
      </c>
      <c r="S241" s="216">
        <v>0</v>
      </c>
      <c r="T241" s="217">
        <f>S241*H241</f>
        <v>0</v>
      </c>
      <c r="U241" s="41"/>
      <c r="V241" s="41"/>
      <c r="W241" s="41"/>
      <c r="X241" s="41"/>
      <c r="Y241" s="41"/>
      <c r="Z241" s="41"/>
      <c r="AA241" s="41"/>
      <c r="AB241" s="41"/>
      <c r="AC241" s="41"/>
      <c r="AD241" s="41"/>
      <c r="AE241" s="41"/>
      <c r="AR241" s="218" t="s">
        <v>171</v>
      </c>
      <c r="AT241" s="218" t="s">
        <v>166</v>
      </c>
      <c r="AU241" s="218" t="s">
        <v>84</v>
      </c>
      <c r="AY241" s="19" t="s">
        <v>164</v>
      </c>
      <c r="BE241" s="219">
        <f>IF(N241="základní",J241,0)</f>
        <v>0</v>
      </c>
      <c r="BF241" s="219">
        <f>IF(N241="snížená",J241,0)</f>
        <v>0</v>
      </c>
      <c r="BG241" s="219">
        <f>IF(N241="zákl. přenesená",J241,0)</f>
        <v>0</v>
      </c>
      <c r="BH241" s="219">
        <f>IF(N241="sníž. přenesená",J241,0)</f>
        <v>0</v>
      </c>
      <c r="BI241" s="219">
        <f>IF(N241="nulová",J241,0)</f>
        <v>0</v>
      </c>
      <c r="BJ241" s="19" t="s">
        <v>84</v>
      </c>
      <c r="BK241" s="219">
        <f>ROUND(I241*H241,2)</f>
        <v>0</v>
      </c>
      <c r="BL241" s="19" t="s">
        <v>171</v>
      </c>
      <c r="BM241" s="218" t="s">
        <v>1105</v>
      </c>
    </row>
    <row r="242" s="2" customFormat="1" ht="26.4" customHeight="1">
      <c r="A242" s="41"/>
      <c r="B242" s="42"/>
      <c r="C242" s="207" t="s">
        <v>76</v>
      </c>
      <c r="D242" s="207" t="s">
        <v>166</v>
      </c>
      <c r="E242" s="208" t="s">
        <v>2235</v>
      </c>
      <c r="F242" s="209" t="s">
        <v>2236</v>
      </c>
      <c r="G242" s="210" t="s">
        <v>1597</v>
      </c>
      <c r="H242" s="211">
        <v>66</v>
      </c>
      <c r="I242" s="212"/>
      <c r="J242" s="213">
        <f>ROUND(I242*H242,2)</f>
        <v>0</v>
      </c>
      <c r="K242" s="209" t="s">
        <v>32</v>
      </c>
      <c r="L242" s="47"/>
      <c r="M242" s="214" t="s">
        <v>32</v>
      </c>
      <c r="N242" s="215" t="s">
        <v>47</v>
      </c>
      <c r="O242" s="87"/>
      <c r="P242" s="216">
        <f>O242*H242</f>
        <v>0</v>
      </c>
      <c r="Q242" s="216">
        <v>0</v>
      </c>
      <c r="R242" s="216">
        <f>Q242*H242</f>
        <v>0</v>
      </c>
      <c r="S242" s="216">
        <v>0</v>
      </c>
      <c r="T242" s="217">
        <f>S242*H242</f>
        <v>0</v>
      </c>
      <c r="U242" s="41"/>
      <c r="V242" s="41"/>
      <c r="W242" s="41"/>
      <c r="X242" s="41"/>
      <c r="Y242" s="41"/>
      <c r="Z242" s="41"/>
      <c r="AA242" s="41"/>
      <c r="AB242" s="41"/>
      <c r="AC242" s="41"/>
      <c r="AD242" s="41"/>
      <c r="AE242" s="41"/>
      <c r="AR242" s="218" t="s">
        <v>171</v>
      </c>
      <c r="AT242" s="218" t="s">
        <v>166</v>
      </c>
      <c r="AU242" s="218" t="s">
        <v>84</v>
      </c>
      <c r="AY242" s="19" t="s">
        <v>164</v>
      </c>
      <c r="BE242" s="219">
        <f>IF(N242="základní",J242,0)</f>
        <v>0</v>
      </c>
      <c r="BF242" s="219">
        <f>IF(N242="snížená",J242,0)</f>
        <v>0</v>
      </c>
      <c r="BG242" s="219">
        <f>IF(N242="zákl. přenesená",J242,0)</f>
        <v>0</v>
      </c>
      <c r="BH242" s="219">
        <f>IF(N242="sníž. přenesená",J242,0)</f>
        <v>0</v>
      </c>
      <c r="BI242" s="219">
        <f>IF(N242="nulová",J242,0)</f>
        <v>0</v>
      </c>
      <c r="BJ242" s="19" t="s">
        <v>84</v>
      </c>
      <c r="BK242" s="219">
        <f>ROUND(I242*H242,2)</f>
        <v>0</v>
      </c>
      <c r="BL242" s="19" t="s">
        <v>171</v>
      </c>
      <c r="BM242" s="218" t="s">
        <v>1114</v>
      </c>
    </row>
    <row r="243" s="2" customFormat="1">
      <c r="A243" s="41"/>
      <c r="B243" s="42"/>
      <c r="C243" s="43"/>
      <c r="D243" s="227" t="s">
        <v>592</v>
      </c>
      <c r="E243" s="43"/>
      <c r="F243" s="268" t="s">
        <v>2237</v>
      </c>
      <c r="G243" s="43"/>
      <c r="H243" s="43"/>
      <c r="I243" s="222"/>
      <c r="J243" s="43"/>
      <c r="K243" s="43"/>
      <c r="L243" s="47"/>
      <c r="M243" s="223"/>
      <c r="N243" s="224"/>
      <c r="O243" s="87"/>
      <c r="P243" s="87"/>
      <c r="Q243" s="87"/>
      <c r="R243" s="87"/>
      <c r="S243" s="87"/>
      <c r="T243" s="88"/>
      <c r="U243" s="41"/>
      <c r="V243" s="41"/>
      <c r="W243" s="41"/>
      <c r="X243" s="41"/>
      <c r="Y243" s="41"/>
      <c r="Z243" s="41"/>
      <c r="AA243" s="41"/>
      <c r="AB243" s="41"/>
      <c r="AC243" s="41"/>
      <c r="AD243" s="41"/>
      <c r="AE243" s="41"/>
      <c r="AT243" s="19" t="s">
        <v>592</v>
      </c>
      <c r="AU243" s="19" t="s">
        <v>84</v>
      </c>
    </row>
    <row r="244" s="2" customFormat="1" ht="26.4" customHeight="1">
      <c r="A244" s="41"/>
      <c r="B244" s="42"/>
      <c r="C244" s="207" t="s">
        <v>76</v>
      </c>
      <c r="D244" s="207" t="s">
        <v>166</v>
      </c>
      <c r="E244" s="208" t="s">
        <v>2238</v>
      </c>
      <c r="F244" s="209" t="s">
        <v>2239</v>
      </c>
      <c r="G244" s="210" t="s">
        <v>1597</v>
      </c>
      <c r="H244" s="211">
        <v>30</v>
      </c>
      <c r="I244" s="212"/>
      <c r="J244" s="213">
        <f>ROUND(I244*H244,2)</f>
        <v>0</v>
      </c>
      <c r="K244" s="209" t="s">
        <v>32</v>
      </c>
      <c r="L244" s="47"/>
      <c r="M244" s="214" t="s">
        <v>32</v>
      </c>
      <c r="N244" s="215" t="s">
        <v>47</v>
      </c>
      <c r="O244" s="87"/>
      <c r="P244" s="216">
        <f>O244*H244</f>
        <v>0</v>
      </c>
      <c r="Q244" s="216">
        <v>0</v>
      </c>
      <c r="R244" s="216">
        <f>Q244*H244</f>
        <v>0</v>
      </c>
      <c r="S244" s="216">
        <v>0</v>
      </c>
      <c r="T244" s="217">
        <f>S244*H244</f>
        <v>0</v>
      </c>
      <c r="U244" s="41"/>
      <c r="V244" s="41"/>
      <c r="W244" s="41"/>
      <c r="X244" s="41"/>
      <c r="Y244" s="41"/>
      <c r="Z244" s="41"/>
      <c r="AA244" s="41"/>
      <c r="AB244" s="41"/>
      <c r="AC244" s="41"/>
      <c r="AD244" s="41"/>
      <c r="AE244" s="41"/>
      <c r="AR244" s="218" t="s">
        <v>171</v>
      </c>
      <c r="AT244" s="218" t="s">
        <v>166</v>
      </c>
      <c r="AU244" s="218" t="s">
        <v>84</v>
      </c>
      <c r="AY244" s="19" t="s">
        <v>164</v>
      </c>
      <c r="BE244" s="219">
        <f>IF(N244="základní",J244,0)</f>
        <v>0</v>
      </c>
      <c r="BF244" s="219">
        <f>IF(N244="snížená",J244,0)</f>
        <v>0</v>
      </c>
      <c r="BG244" s="219">
        <f>IF(N244="zákl. přenesená",J244,0)</f>
        <v>0</v>
      </c>
      <c r="BH244" s="219">
        <f>IF(N244="sníž. přenesená",J244,0)</f>
        <v>0</v>
      </c>
      <c r="BI244" s="219">
        <f>IF(N244="nulová",J244,0)</f>
        <v>0</v>
      </c>
      <c r="BJ244" s="19" t="s">
        <v>84</v>
      </c>
      <c r="BK244" s="219">
        <f>ROUND(I244*H244,2)</f>
        <v>0</v>
      </c>
      <c r="BL244" s="19" t="s">
        <v>171</v>
      </c>
      <c r="BM244" s="218" t="s">
        <v>1123</v>
      </c>
    </row>
    <row r="245" s="2" customFormat="1">
      <c r="A245" s="41"/>
      <c r="B245" s="42"/>
      <c r="C245" s="43"/>
      <c r="D245" s="227" t="s">
        <v>592</v>
      </c>
      <c r="E245" s="43"/>
      <c r="F245" s="268" t="s">
        <v>2240</v>
      </c>
      <c r="G245" s="43"/>
      <c r="H245" s="43"/>
      <c r="I245" s="222"/>
      <c r="J245" s="43"/>
      <c r="K245" s="43"/>
      <c r="L245" s="47"/>
      <c r="M245" s="223"/>
      <c r="N245" s="224"/>
      <c r="O245" s="87"/>
      <c r="P245" s="87"/>
      <c r="Q245" s="87"/>
      <c r="R245" s="87"/>
      <c r="S245" s="87"/>
      <c r="T245" s="88"/>
      <c r="U245" s="41"/>
      <c r="V245" s="41"/>
      <c r="W245" s="41"/>
      <c r="X245" s="41"/>
      <c r="Y245" s="41"/>
      <c r="Z245" s="41"/>
      <c r="AA245" s="41"/>
      <c r="AB245" s="41"/>
      <c r="AC245" s="41"/>
      <c r="AD245" s="41"/>
      <c r="AE245" s="41"/>
      <c r="AT245" s="19" t="s">
        <v>592</v>
      </c>
      <c r="AU245" s="19" t="s">
        <v>84</v>
      </c>
    </row>
    <row r="246" s="2" customFormat="1" ht="69.6" customHeight="1">
      <c r="A246" s="41"/>
      <c r="B246" s="42"/>
      <c r="C246" s="207" t="s">
        <v>76</v>
      </c>
      <c r="D246" s="207" t="s">
        <v>166</v>
      </c>
      <c r="E246" s="208" t="s">
        <v>2241</v>
      </c>
      <c r="F246" s="209" t="s">
        <v>2242</v>
      </c>
      <c r="G246" s="210" t="s">
        <v>1597</v>
      </c>
      <c r="H246" s="211">
        <v>6</v>
      </c>
      <c r="I246" s="212"/>
      <c r="J246" s="213">
        <f>ROUND(I246*H246,2)</f>
        <v>0</v>
      </c>
      <c r="K246" s="209" t="s">
        <v>32</v>
      </c>
      <c r="L246" s="47"/>
      <c r="M246" s="214" t="s">
        <v>32</v>
      </c>
      <c r="N246" s="215" t="s">
        <v>47</v>
      </c>
      <c r="O246" s="87"/>
      <c r="P246" s="216">
        <f>O246*H246</f>
        <v>0</v>
      </c>
      <c r="Q246" s="216">
        <v>0</v>
      </c>
      <c r="R246" s="216">
        <f>Q246*H246</f>
        <v>0</v>
      </c>
      <c r="S246" s="216">
        <v>0</v>
      </c>
      <c r="T246" s="217">
        <f>S246*H246</f>
        <v>0</v>
      </c>
      <c r="U246" s="41"/>
      <c r="V246" s="41"/>
      <c r="W246" s="41"/>
      <c r="X246" s="41"/>
      <c r="Y246" s="41"/>
      <c r="Z246" s="41"/>
      <c r="AA246" s="41"/>
      <c r="AB246" s="41"/>
      <c r="AC246" s="41"/>
      <c r="AD246" s="41"/>
      <c r="AE246" s="41"/>
      <c r="AR246" s="218" t="s">
        <v>171</v>
      </c>
      <c r="AT246" s="218" t="s">
        <v>166</v>
      </c>
      <c r="AU246" s="218" t="s">
        <v>84</v>
      </c>
      <c r="AY246" s="19" t="s">
        <v>164</v>
      </c>
      <c r="BE246" s="219">
        <f>IF(N246="základní",J246,0)</f>
        <v>0</v>
      </c>
      <c r="BF246" s="219">
        <f>IF(N246="snížená",J246,0)</f>
        <v>0</v>
      </c>
      <c r="BG246" s="219">
        <f>IF(N246="zákl. přenesená",J246,0)</f>
        <v>0</v>
      </c>
      <c r="BH246" s="219">
        <f>IF(N246="sníž. přenesená",J246,0)</f>
        <v>0</v>
      </c>
      <c r="BI246" s="219">
        <f>IF(N246="nulová",J246,0)</f>
        <v>0</v>
      </c>
      <c r="BJ246" s="19" t="s">
        <v>84</v>
      </c>
      <c r="BK246" s="219">
        <f>ROUND(I246*H246,2)</f>
        <v>0</v>
      </c>
      <c r="BL246" s="19" t="s">
        <v>171</v>
      </c>
      <c r="BM246" s="218" t="s">
        <v>1133</v>
      </c>
    </row>
    <row r="247" s="2" customFormat="1">
      <c r="A247" s="41"/>
      <c r="B247" s="42"/>
      <c r="C247" s="43"/>
      <c r="D247" s="227" t="s">
        <v>592</v>
      </c>
      <c r="E247" s="43"/>
      <c r="F247" s="268" t="s">
        <v>2243</v>
      </c>
      <c r="G247" s="43"/>
      <c r="H247" s="43"/>
      <c r="I247" s="222"/>
      <c r="J247" s="43"/>
      <c r="K247" s="43"/>
      <c r="L247" s="47"/>
      <c r="M247" s="223"/>
      <c r="N247" s="224"/>
      <c r="O247" s="87"/>
      <c r="P247" s="87"/>
      <c r="Q247" s="87"/>
      <c r="R247" s="87"/>
      <c r="S247" s="87"/>
      <c r="T247" s="88"/>
      <c r="U247" s="41"/>
      <c r="V247" s="41"/>
      <c r="W247" s="41"/>
      <c r="X247" s="41"/>
      <c r="Y247" s="41"/>
      <c r="Z247" s="41"/>
      <c r="AA247" s="41"/>
      <c r="AB247" s="41"/>
      <c r="AC247" s="41"/>
      <c r="AD247" s="41"/>
      <c r="AE247" s="41"/>
      <c r="AT247" s="19" t="s">
        <v>592</v>
      </c>
      <c r="AU247" s="19" t="s">
        <v>84</v>
      </c>
    </row>
    <row r="248" s="12" customFormat="1" ht="25.92" customHeight="1">
      <c r="A248" s="12"/>
      <c r="B248" s="191"/>
      <c r="C248" s="192"/>
      <c r="D248" s="193" t="s">
        <v>75</v>
      </c>
      <c r="E248" s="194" t="s">
        <v>2244</v>
      </c>
      <c r="F248" s="194" t="s">
        <v>2245</v>
      </c>
      <c r="G248" s="192"/>
      <c r="H248" s="192"/>
      <c r="I248" s="195"/>
      <c r="J248" s="196">
        <f>BK248</f>
        <v>0</v>
      </c>
      <c r="K248" s="192"/>
      <c r="L248" s="197"/>
      <c r="M248" s="198"/>
      <c r="N248" s="199"/>
      <c r="O248" s="199"/>
      <c r="P248" s="200">
        <f>SUM(P249:P254)</f>
        <v>0</v>
      </c>
      <c r="Q248" s="199"/>
      <c r="R248" s="200">
        <f>SUM(R249:R254)</f>
        <v>0</v>
      </c>
      <c r="S248" s="199"/>
      <c r="T248" s="201">
        <f>SUM(T249:T254)</f>
        <v>0</v>
      </c>
      <c r="U248" s="12"/>
      <c r="V248" s="12"/>
      <c r="W248" s="12"/>
      <c r="X248" s="12"/>
      <c r="Y248" s="12"/>
      <c r="Z248" s="12"/>
      <c r="AA248" s="12"/>
      <c r="AB248" s="12"/>
      <c r="AC248" s="12"/>
      <c r="AD248" s="12"/>
      <c r="AE248" s="12"/>
      <c r="AR248" s="202" t="s">
        <v>84</v>
      </c>
      <c r="AT248" s="203" t="s">
        <v>75</v>
      </c>
      <c r="AU248" s="203" t="s">
        <v>76</v>
      </c>
      <c r="AY248" s="202" t="s">
        <v>164</v>
      </c>
      <c r="BK248" s="204">
        <f>SUM(BK249:BK254)</f>
        <v>0</v>
      </c>
    </row>
    <row r="249" s="2" customFormat="1" ht="108" customHeight="1">
      <c r="A249" s="41"/>
      <c r="B249" s="42"/>
      <c r="C249" s="207" t="s">
        <v>76</v>
      </c>
      <c r="D249" s="207" t="s">
        <v>166</v>
      </c>
      <c r="E249" s="208" t="s">
        <v>2246</v>
      </c>
      <c r="F249" s="209" t="s">
        <v>2247</v>
      </c>
      <c r="G249" s="210" t="s">
        <v>1597</v>
      </c>
      <c r="H249" s="211">
        <v>1</v>
      </c>
      <c r="I249" s="212"/>
      <c r="J249" s="213">
        <f>ROUND(I249*H249,2)</f>
        <v>0</v>
      </c>
      <c r="K249" s="209" t="s">
        <v>32</v>
      </c>
      <c r="L249" s="47"/>
      <c r="M249" s="214" t="s">
        <v>32</v>
      </c>
      <c r="N249" s="215" t="s">
        <v>47</v>
      </c>
      <c r="O249" s="87"/>
      <c r="P249" s="216">
        <f>O249*H249</f>
        <v>0</v>
      </c>
      <c r="Q249" s="216">
        <v>0</v>
      </c>
      <c r="R249" s="216">
        <f>Q249*H249</f>
        <v>0</v>
      </c>
      <c r="S249" s="216">
        <v>0</v>
      </c>
      <c r="T249" s="217">
        <f>S249*H249</f>
        <v>0</v>
      </c>
      <c r="U249" s="41"/>
      <c r="V249" s="41"/>
      <c r="W249" s="41"/>
      <c r="X249" s="41"/>
      <c r="Y249" s="41"/>
      <c r="Z249" s="41"/>
      <c r="AA249" s="41"/>
      <c r="AB249" s="41"/>
      <c r="AC249" s="41"/>
      <c r="AD249" s="41"/>
      <c r="AE249" s="41"/>
      <c r="AR249" s="218" t="s">
        <v>171</v>
      </c>
      <c r="AT249" s="218" t="s">
        <v>166</v>
      </c>
      <c r="AU249" s="218" t="s">
        <v>84</v>
      </c>
      <c r="AY249" s="19" t="s">
        <v>164</v>
      </c>
      <c r="BE249" s="219">
        <f>IF(N249="základní",J249,0)</f>
        <v>0</v>
      </c>
      <c r="BF249" s="219">
        <f>IF(N249="snížená",J249,0)</f>
        <v>0</v>
      </c>
      <c r="BG249" s="219">
        <f>IF(N249="zákl. přenesená",J249,0)</f>
        <v>0</v>
      </c>
      <c r="BH249" s="219">
        <f>IF(N249="sníž. přenesená",J249,0)</f>
        <v>0</v>
      </c>
      <c r="BI249" s="219">
        <f>IF(N249="nulová",J249,0)</f>
        <v>0</v>
      </c>
      <c r="BJ249" s="19" t="s">
        <v>84</v>
      </c>
      <c r="BK249" s="219">
        <f>ROUND(I249*H249,2)</f>
        <v>0</v>
      </c>
      <c r="BL249" s="19" t="s">
        <v>171</v>
      </c>
      <c r="BM249" s="218" t="s">
        <v>1146</v>
      </c>
    </row>
    <row r="250" s="2" customFormat="1">
      <c r="A250" s="41"/>
      <c r="B250" s="42"/>
      <c r="C250" s="43"/>
      <c r="D250" s="227" t="s">
        <v>592</v>
      </c>
      <c r="E250" s="43"/>
      <c r="F250" s="268" t="s">
        <v>2248</v>
      </c>
      <c r="G250" s="43"/>
      <c r="H250" s="43"/>
      <c r="I250" s="222"/>
      <c r="J250" s="43"/>
      <c r="K250" s="43"/>
      <c r="L250" s="47"/>
      <c r="M250" s="223"/>
      <c r="N250" s="224"/>
      <c r="O250" s="87"/>
      <c r="P250" s="87"/>
      <c r="Q250" s="87"/>
      <c r="R250" s="87"/>
      <c r="S250" s="87"/>
      <c r="T250" s="88"/>
      <c r="U250" s="41"/>
      <c r="V250" s="41"/>
      <c r="W250" s="41"/>
      <c r="X250" s="41"/>
      <c r="Y250" s="41"/>
      <c r="Z250" s="41"/>
      <c r="AA250" s="41"/>
      <c r="AB250" s="41"/>
      <c r="AC250" s="41"/>
      <c r="AD250" s="41"/>
      <c r="AE250" s="41"/>
      <c r="AT250" s="19" t="s">
        <v>592</v>
      </c>
      <c r="AU250" s="19" t="s">
        <v>84</v>
      </c>
    </row>
    <row r="251" s="2" customFormat="1" ht="110.4" customHeight="1">
      <c r="A251" s="41"/>
      <c r="B251" s="42"/>
      <c r="C251" s="207" t="s">
        <v>76</v>
      </c>
      <c r="D251" s="207" t="s">
        <v>166</v>
      </c>
      <c r="E251" s="208" t="s">
        <v>2249</v>
      </c>
      <c r="F251" s="209" t="s">
        <v>2250</v>
      </c>
      <c r="G251" s="210" t="s">
        <v>1597</v>
      </c>
      <c r="H251" s="211">
        <v>1</v>
      </c>
      <c r="I251" s="212"/>
      <c r="J251" s="213">
        <f>ROUND(I251*H251,2)</f>
        <v>0</v>
      </c>
      <c r="K251" s="209" t="s">
        <v>32</v>
      </c>
      <c r="L251" s="47"/>
      <c r="M251" s="214" t="s">
        <v>32</v>
      </c>
      <c r="N251" s="215" t="s">
        <v>47</v>
      </c>
      <c r="O251" s="87"/>
      <c r="P251" s="216">
        <f>O251*H251</f>
        <v>0</v>
      </c>
      <c r="Q251" s="216">
        <v>0</v>
      </c>
      <c r="R251" s="216">
        <f>Q251*H251</f>
        <v>0</v>
      </c>
      <c r="S251" s="216">
        <v>0</v>
      </c>
      <c r="T251" s="217">
        <f>S251*H251</f>
        <v>0</v>
      </c>
      <c r="U251" s="41"/>
      <c r="V251" s="41"/>
      <c r="W251" s="41"/>
      <c r="X251" s="41"/>
      <c r="Y251" s="41"/>
      <c r="Z251" s="41"/>
      <c r="AA251" s="41"/>
      <c r="AB251" s="41"/>
      <c r="AC251" s="41"/>
      <c r="AD251" s="41"/>
      <c r="AE251" s="41"/>
      <c r="AR251" s="218" t="s">
        <v>171</v>
      </c>
      <c r="AT251" s="218" t="s">
        <v>166</v>
      </c>
      <c r="AU251" s="218" t="s">
        <v>84</v>
      </c>
      <c r="AY251" s="19" t="s">
        <v>164</v>
      </c>
      <c r="BE251" s="219">
        <f>IF(N251="základní",J251,0)</f>
        <v>0</v>
      </c>
      <c r="BF251" s="219">
        <f>IF(N251="snížená",J251,0)</f>
        <v>0</v>
      </c>
      <c r="BG251" s="219">
        <f>IF(N251="zákl. přenesená",J251,0)</f>
        <v>0</v>
      </c>
      <c r="BH251" s="219">
        <f>IF(N251="sníž. přenesená",J251,0)</f>
        <v>0</v>
      </c>
      <c r="BI251" s="219">
        <f>IF(N251="nulová",J251,0)</f>
        <v>0</v>
      </c>
      <c r="BJ251" s="19" t="s">
        <v>84</v>
      </c>
      <c r="BK251" s="219">
        <f>ROUND(I251*H251,2)</f>
        <v>0</v>
      </c>
      <c r="BL251" s="19" t="s">
        <v>171</v>
      </c>
      <c r="BM251" s="218" t="s">
        <v>1158</v>
      </c>
    </row>
    <row r="252" s="2" customFormat="1">
      <c r="A252" s="41"/>
      <c r="B252" s="42"/>
      <c r="C252" s="43"/>
      <c r="D252" s="227" t="s">
        <v>592</v>
      </c>
      <c r="E252" s="43"/>
      <c r="F252" s="268" t="s">
        <v>2251</v>
      </c>
      <c r="G252" s="43"/>
      <c r="H252" s="43"/>
      <c r="I252" s="222"/>
      <c r="J252" s="43"/>
      <c r="K252" s="43"/>
      <c r="L252" s="47"/>
      <c r="M252" s="223"/>
      <c r="N252" s="224"/>
      <c r="O252" s="87"/>
      <c r="P252" s="87"/>
      <c r="Q252" s="87"/>
      <c r="R252" s="87"/>
      <c r="S252" s="87"/>
      <c r="T252" s="88"/>
      <c r="U252" s="41"/>
      <c r="V252" s="41"/>
      <c r="W252" s="41"/>
      <c r="X252" s="41"/>
      <c r="Y252" s="41"/>
      <c r="Z252" s="41"/>
      <c r="AA252" s="41"/>
      <c r="AB252" s="41"/>
      <c r="AC252" s="41"/>
      <c r="AD252" s="41"/>
      <c r="AE252" s="41"/>
      <c r="AT252" s="19" t="s">
        <v>592</v>
      </c>
      <c r="AU252" s="19" t="s">
        <v>84</v>
      </c>
    </row>
    <row r="253" s="2" customFormat="1" ht="110.4" customHeight="1">
      <c r="A253" s="41"/>
      <c r="B253" s="42"/>
      <c r="C253" s="207" t="s">
        <v>76</v>
      </c>
      <c r="D253" s="207" t="s">
        <v>166</v>
      </c>
      <c r="E253" s="208" t="s">
        <v>2252</v>
      </c>
      <c r="F253" s="209" t="s">
        <v>2253</v>
      </c>
      <c r="G253" s="210" t="s">
        <v>1597</v>
      </c>
      <c r="H253" s="211">
        <v>1</v>
      </c>
      <c r="I253" s="212"/>
      <c r="J253" s="213">
        <f>ROUND(I253*H253,2)</f>
        <v>0</v>
      </c>
      <c r="K253" s="209" t="s">
        <v>32</v>
      </c>
      <c r="L253" s="47"/>
      <c r="M253" s="214" t="s">
        <v>32</v>
      </c>
      <c r="N253" s="215" t="s">
        <v>47</v>
      </c>
      <c r="O253" s="87"/>
      <c r="P253" s="216">
        <f>O253*H253</f>
        <v>0</v>
      </c>
      <c r="Q253" s="216">
        <v>0</v>
      </c>
      <c r="R253" s="216">
        <f>Q253*H253</f>
        <v>0</v>
      </c>
      <c r="S253" s="216">
        <v>0</v>
      </c>
      <c r="T253" s="217">
        <f>S253*H253</f>
        <v>0</v>
      </c>
      <c r="U253" s="41"/>
      <c r="V253" s="41"/>
      <c r="W253" s="41"/>
      <c r="X253" s="41"/>
      <c r="Y253" s="41"/>
      <c r="Z253" s="41"/>
      <c r="AA253" s="41"/>
      <c r="AB253" s="41"/>
      <c r="AC253" s="41"/>
      <c r="AD253" s="41"/>
      <c r="AE253" s="41"/>
      <c r="AR253" s="218" t="s">
        <v>171</v>
      </c>
      <c r="AT253" s="218" t="s">
        <v>166</v>
      </c>
      <c r="AU253" s="218" t="s">
        <v>84</v>
      </c>
      <c r="AY253" s="19" t="s">
        <v>164</v>
      </c>
      <c r="BE253" s="219">
        <f>IF(N253="základní",J253,0)</f>
        <v>0</v>
      </c>
      <c r="BF253" s="219">
        <f>IF(N253="snížená",J253,0)</f>
        <v>0</v>
      </c>
      <c r="BG253" s="219">
        <f>IF(N253="zákl. přenesená",J253,0)</f>
        <v>0</v>
      </c>
      <c r="BH253" s="219">
        <f>IF(N253="sníž. přenesená",J253,0)</f>
        <v>0</v>
      </c>
      <c r="BI253" s="219">
        <f>IF(N253="nulová",J253,0)</f>
        <v>0</v>
      </c>
      <c r="BJ253" s="19" t="s">
        <v>84</v>
      </c>
      <c r="BK253" s="219">
        <f>ROUND(I253*H253,2)</f>
        <v>0</v>
      </c>
      <c r="BL253" s="19" t="s">
        <v>171</v>
      </c>
      <c r="BM253" s="218" t="s">
        <v>1168</v>
      </c>
    </row>
    <row r="254" s="2" customFormat="1">
      <c r="A254" s="41"/>
      <c r="B254" s="42"/>
      <c r="C254" s="43"/>
      <c r="D254" s="227" t="s">
        <v>592</v>
      </c>
      <c r="E254" s="43"/>
      <c r="F254" s="268" t="s">
        <v>2251</v>
      </c>
      <c r="G254" s="43"/>
      <c r="H254" s="43"/>
      <c r="I254" s="222"/>
      <c r="J254" s="43"/>
      <c r="K254" s="43"/>
      <c r="L254" s="47"/>
      <c r="M254" s="223"/>
      <c r="N254" s="224"/>
      <c r="O254" s="87"/>
      <c r="P254" s="87"/>
      <c r="Q254" s="87"/>
      <c r="R254" s="87"/>
      <c r="S254" s="87"/>
      <c r="T254" s="88"/>
      <c r="U254" s="41"/>
      <c r="V254" s="41"/>
      <c r="W254" s="41"/>
      <c r="X254" s="41"/>
      <c r="Y254" s="41"/>
      <c r="Z254" s="41"/>
      <c r="AA254" s="41"/>
      <c r="AB254" s="41"/>
      <c r="AC254" s="41"/>
      <c r="AD254" s="41"/>
      <c r="AE254" s="41"/>
      <c r="AT254" s="19" t="s">
        <v>592</v>
      </c>
      <c r="AU254" s="19" t="s">
        <v>84</v>
      </c>
    </row>
    <row r="255" s="12" customFormat="1" ht="25.92" customHeight="1">
      <c r="A255" s="12"/>
      <c r="B255" s="191"/>
      <c r="C255" s="192"/>
      <c r="D255" s="193" t="s">
        <v>75</v>
      </c>
      <c r="E255" s="194" t="s">
        <v>2254</v>
      </c>
      <c r="F255" s="194" t="s">
        <v>2255</v>
      </c>
      <c r="G255" s="192"/>
      <c r="H255" s="192"/>
      <c r="I255" s="195"/>
      <c r="J255" s="196">
        <f>BK255</f>
        <v>0</v>
      </c>
      <c r="K255" s="192"/>
      <c r="L255" s="197"/>
      <c r="M255" s="198"/>
      <c r="N255" s="199"/>
      <c r="O255" s="199"/>
      <c r="P255" s="200">
        <f>SUM(P256:P259)</f>
        <v>0</v>
      </c>
      <c r="Q255" s="199"/>
      <c r="R255" s="200">
        <f>SUM(R256:R259)</f>
        <v>0</v>
      </c>
      <c r="S255" s="199"/>
      <c r="T255" s="201">
        <f>SUM(T256:T259)</f>
        <v>0</v>
      </c>
      <c r="U255" s="12"/>
      <c r="V255" s="12"/>
      <c r="W255" s="12"/>
      <c r="X255" s="12"/>
      <c r="Y255" s="12"/>
      <c r="Z255" s="12"/>
      <c r="AA255" s="12"/>
      <c r="AB255" s="12"/>
      <c r="AC255" s="12"/>
      <c r="AD255" s="12"/>
      <c r="AE255" s="12"/>
      <c r="AR255" s="202" t="s">
        <v>84</v>
      </c>
      <c r="AT255" s="203" t="s">
        <v>75</v>
      </c>
      <c r="AU255" s="203" t="s">
        <v>76</v>
      </c>
      <c r="AY255" s="202" t="s">
        <v>164</v>
      </c>
      <c r="BK255" s="204">
        <f>SUM(BK256:BK259)</f>
        <v>0</v>
      </c>
    </row>
    <row r="256" s="2" customFormat="1" ht="60" customHeight="1">
      <c r="A256" s="41"/>
      <c r="B256" s="42"/>
      <c r="C256" s="207" t="s">
        <v>76</v>
      </c>
      <c r="D256" s="207" t="s">
        <v>166</v>
      </c>
      <c r="E256" s="208" t="s">
        <v>2256</v>
      </c>
      <c r="F256" s="209" t="s">
        <v>2257</v>
      </c>
      <c r="G256" s="210" t="s">
        <v>1597</v>
      </c>
      <c r="H256" s="211">
        <v>1</v>
      </c>
      <c r="I256" s="212"/>
      <c r="J256" s="213">
        <f>ROUND(I256*H256,2)</f>
        <v>0</v>
      </c>
      <c r="K256" s="209" t="s">
        <v>32</v>
      </c>
      <c r="L256" s="47"/>
      <c r="M256" s="214" t="s">
        <v>32</v>
      </c>
      <c r="N256" s="215" t="s">
        <v>47</v>
      </c>
      <c r="O256" s="87"/>
      <c r="P256" s="216">
        <f>O256*H256</f>
        <v>0</v>
      </c>
      <c r="Q256" s="216">
        <v>0</v>
      </c>
      <c r="R256" s="216">
        <f>Q256*H256</f>
        <v>0</v>
      </c>
      <c r="S256" s="216">
        <v>0</v>
      </c>
      <c r="T256" s="217">
        <f>S256*H256</f>
        <v>0</v>
      </c>
      <c r="U256" s="41"/>
      <c r="V256" s="41"/>
      <c r="W256" s="41"/>
      <c r="X256" s="41"/>
      <c r="Y256" s="41"/>
      <c r="Z256" s="41"/>
      <c r="AA256" s="41"/>
      <c r="AB256" s="41"/>
      <c r="AC256" s="41"/>
      <c r="AD256" s="41"/>
      <c r="AE256" s="41"/>
      <c r="AR256" s="218" t="s">
        <v>171</v>
      </c>
      <c r="AT256" s="218" t="s">
        <v>166</v>
      </c>
      <c r="AU256" s="218" t="s">
        <v>84</v>
      </c>
      <c r="AY256" s="19" t="s">
        <v>164</v>
      </c>
      <c r="BE256" s="219">
        <f>IF(N256="základní",J256,0)</f>
        <v>0</v>
      </c>
      <c r="BF256" s="219">
        <f>IF(N256="snížená",J256,0)</f>
        <v>0</v>
      </c>
      <c r="BG256" s="219">
        <f>IF(N256="zákl. přenesená",J256,0)</f>
        <v>0</v>
      </c>
      <c r="BH256" s="219">
        <f>IF(N256="sníž. přenesená",J256,0)</f>
        <v>0</v>
      </c>
      <c r="BI256" s="219">
        <f>IF(N256="nulová",J256,0)</f>
        <v>0</v>
      </c>
      <c r="BJ256" s="19" t="s">
        <v>84</v>
      </c>
      <c r="BK256" s="219">
        <f>ROUND(I256*H256,2)</f>
        <v>0</v>
      </c>
      <c r="BL256" s="19" t="s">
        <v>171</v>
      </c>
      <c r="BM256" s="218" t="s">
        <v>1178</v>
      </c>
    </row>
    <row r="257" s="2" customFormat="1">
      <c r="A257" s="41"/>
      <c r="B257" s="42"/>
      <c r="C257" s="43"/>
      <c r="D257" s="227" t="s">
        <v>592</v>
      </c>
      <c r="E257" s="43"/>
      <c r="F257" s="268" t="s">
        <v>2258</v>
      </c>
      <c r="G257" s="43"/>
      <c r="H257" s="43"/>
      <c r="I257" s="222"/>
      <c r="J257" s="43"/>
      <c r="K257" s="43"/>
      <c r="L257" s="47"/>
      <c r="M257" s="223"/>
      <c r="N257" s="224"/>
      <c r="O257" s="87"/>
      <c r="P257" s="87"/>
      <c r="Q257" s="87"/>
      <c r="R257" s="87"/>
      <c r="S257" s="87"/>
      <c r="T257" s="88"/>
      <c r="U257" s="41"/>
      <c r="V257" s="41"/>
      <c r="W257" s="41"/>
      <c r="X257" s="41"/>
      <c r="Y257" s="41"/>
      <c r="Z257" s="41"/>
      <c r="AA257" s="41"/>
      <c r="AB257" s="41"/>
      <c r="AC257" s="41"/>
      <c r="AD257" s="41"/>
      <c r="AE257" s="41"/>
      <c r="AT257" s="19" t="s">
        <v>592</v>
      </c>
      <c r="AU257" s="19" t="s">
        <v>84</v>
      </c>
    </row>
    <row r="258" s="2" customFormat="1" ht="60" customHeight="1">
      <c r="A258" s="41"/>
      <c r="B258" s="42"/>
      <c r="C258" s="207" t="s">
        <v>76</v>
      </c>
      <c r="D258" s="207" t="s">
        <v>166</v>
      </c>
      <c r="E258" s="208" t="s">
        <v>2259</v>
      </c>
      <c r="F258" s="209" t="s">
        <v>2260</v>
      </c>
      <c r="G258" s="210" t="s">
        <v>1597</v>
      </c>
      <c r="H258" s="211">
        <v>1</v>
      </c>
      <c r="I258" s="212"/>
      <c r="J258" s="213">
        <f>ROUND(I258*H258,2)</f>
        <v>0</v>
      </c>
      <c r="K258" s="209" t="s">
        <v>32</v>
      </c>
      <c r="L258" s="47"/>
      <c r="M258" s="214" t="s">
        <v>32</v>
      </c>
      <c r="N258" s="215" t="s">
        <v>47</v>
      </c>
      <c r="O258" s="87"/>
      <c r="P258" s="216">
        <f>O258*H258</f>
        <v>0</v>
      </c>
      <c r="Q258" s="216">
        <v>0</v>
      </c>
      <c r="R258" s="216">
        <f>Q258*H258</f>
        <v>0</v>
      </c>
      <c r="S258" s="216">
        <v>0</v>
      </c>
      <c r="T258" s="217">
        <f>S258*H258</f>
        <v>0</v>
      </c>
      <c r="U258" s="41"/>
      <c r="V258" s="41"/>
      <c r="W258" s="41"/>
      <c r="X258" s="41"/>
      <c r="Y258" s="41"/>
      <c r="Z258" s="41"/>
      <c r="AA258" s="41"/>
      <c r="AB258" s="41"/>
      <c r="AC258" s="41"/>
      <c r="AD258" s="41"/>
      <c r="AE258" s="41"/>
      <c r="AR258" s="218" t="s">
        <v>171</v>
      </c>
      <c r="AT258" s="218" t="s">
        <v>166</v>
      </c>
      <c r="AU258" s="218" t="s">
        <v>84</v>
      </c>
      <c r="AY258" s="19" t="s">
        <v>164</v>
      </c>
      <c r="BE258" s="219">
        <f>IF(N258="základní",J258,0)</f>
        <v>0</v>
      </c>
      <c r="BF258" s="219">
        <f>IF(N258="snížená",J258,0)</f>
        <v>0</v>
      </c>
      <c r="BG258" s="219">
        <f>IF(N258="zákl. přenesená",J258,0)</f>
        <v>0</v>
      </c>
      <c r="BH258" s="219">
        <f>IF(N258="sníž. přenesená",J258,0)</f>
        <v>0</v>
      </c>
      <c r="BI258" s="219">
        <f>IF(N258="nulová",J258,0)</f>
        <v>0</v>
      </c>
      <c r="BJ258" s="19" t="s">
        <v>84</v>
      </c>
      <c r="BK258" s="219">
        <f>ROUND(I258*H258,2)</f>
        <v>0</v>
      </c>
      <c r="BL258" s="19" t="s">
        <v>171</v>
      </c>
      <c r="BM258" s="218" t="s">
        <v>1188</v>
      </c>
    </row>
    <row r="259" s="2" customFormat="1">
      <c r="A259" s="41"/>
      <c r="B259" s="42"/>
      <c r="C259" s="43"/>
      <c r="D259" s="227" t="s">
        <v>592</v>
      </c>
      <c r="E259" s="43"/>
      <c r="F259" s="268" t="s">
        <v>2258</v>
      </c>
      <c r="G259" s="43"/>
      <c r="H259" s="43"/>
      <c r="I259" s="222"/>
      <c r="J259" s="43"/>
      <c r="K259" s="43"/>
      <c r="L259" s="47"/>
      <c r="M259" s="223"/>
      <c r="N259" s="224"/>
      <c r="O259" s="87"/>
      <c r="P259" s="87"/>
      <c r="Q259" s="87"/>
      <c r="R259" s="87"/>
      <c r="S259" s="87"/>
      <c r="T259" s="88"/>
      <c r="U259" s="41"/>
      <c r="V259" s="41"/>
      <c r="W259" s="41"/>
      <c r="X259" s="41"/>
      <c r="Y259" s="41"/>
      <c r="Z259" s="41"/>
      <c r="AA259" s="41"/>
      <c r="AB259" s="41"/>
      <c r="AC259" s="41"/>
      <c r="AD259" s="41"/>
      <c r="AE259" s="41"/>
      <c r="AT259" s="19" t="s">
        <v>592</v>
      </c>
      <c r="AU259" s="19" t="s">
        <v>84</v>
      </c>
    </row>
    <row r="260" s="12" customFormat="1" ht="25.92" customHeight="1">
      <c r="A260" s="12"/>
      <c r="B260" s="191"/>
      <c r="C260" s="192"/>
      <c r="D260" s="193" t="s">
        <v>75</v>
      </c>
      <c r="E260" s="194" t="s">
        <v>2261</v>
      </c>
      <c r="F260" s="194" t="s">
        <v>2262</v>
      </c>
      <c r="G260" s="192"/>
      <c r="H260" s="192"/>
      <c r="I260" s="195"/>
      <c r="J260" s="196">
        <f>BK260</f>
        <v>0</v>
      </c>
      <c r="K260" s="192"/>
      <c r="L260" s="197"/>
      <c r="M260" s="198"/>
      <c r="N260" s="199"/>
      <c r="O260" s="199"/>
      <c r="P260" s="200">
        <f>SUM(P261:P270)</f>
        <v>0</v>
      </c>
      <c r="Q260" s="199"/>
      <c r="R260" s="200">
        <f>SUM(R261:R270)</f>
        <v>0</v>
      </c>
      <c r="S260" s="199"/>
      <c r="T260" s="201">
        <f>SUM(T261:T270)</f>
        <v>0</v>
      </c>
      <c r="U260" s="12"/>
      <c r="V260" s="12"/>
      <c r="W260" s="12"/>
      <c r="X260" s="12"/>
      <c r="Y260" s="12"/>
      <c r="Z260" s="12"/>
      <c r="AA260" s="12"/>
      <c r="AB260" s="12"/>
      <c r="AC260" s="12"/>
      <c r="AD260" s="12"/>
      <c r="AE260" s="12"/>
      <c r="AR260" s="202" t="s">
        <v>84</v>
      </c>
      <c r="AT260" s="203" t="s">
        <v>75</v>
      </c>
      <c r="AU260" s="203" t="s">
        <v>76</v>
      </c>
      <c r="AY260" s="202" t="s">
        <v>164</v>
      </c>
      <c r="BK260" s="204">
        <f>SUM(BK261:BK270)</f>
        <v>0</v>
      </c>
    </row>
    <row r="261" s="2" customFormat="1" ht="26.4" customHeight="1">
      <c r="A261" s="41"/>
      <c r="B261" s="42"/>
      <c r="C261" s="207" t="s">
        <v>76</v>
      </c>
      <c r="D261" s="207" t="s">
        <v>166</v>
      </c>
      <c r="E261" s="208" t="s">
        <v>2263</v>
      </c>
      <c r="F261" s="209" t="s">
        <v>2264</v>
      </c>
      <c r="G261" s="210" t="s">
        <v>1597</v>
      </c>
      <c r="H261" s="211">
        <v>4</v>
      </c>
      <c r="I261" s="212"/>
      <c r="J261" s="213">
        <f>ROUND(I261*H261,2)</f>
        <v>0</v>
      </c>
      <c r="K261" s="209" t="s">
        <v>32</v>
      </c>
      <c r="L261" s="47"/>
      <c r="M261" s="214" t="s">
        <v>32</v>
      </c>
      <c r="N261" s="215" t="s">
        <v>47</v>
      </c>
      <c r="O261" s="87"/>
      <c r="P261" s="216">
        <f>O261*H261</f>
        <v>0</v>
      </c>
      <c r="Q261" s="216">
        <v>0</v>
      </c>
      <c r="R261" s="216">
        <f>Q261*H261</f>
        <v>0</v>
      </c>
      <c r="S261" s="216">
        <v>0</v>
      </c>
      <c r="T261" s="217">
        <f>S261*H261</f>
        <v>0</v>
      </c>
      <c r="U261" s="41"/>
      <c r="V261" s="41"/>
      <c r="W261" s="41"/>
      <c r="X261" s="41"/>
      <c r="Y261" s="41"/>
      <c r="Z261" s="41"/>
      <c r="AA261" s="41"/>
      <c r="AB261" s="41"/>
      <c r="AC261" s="41"/>
      <c r="AD261" s="41"/>
      <c r="AE261" s="41"/>
      <c r="AR261" s="218" t="s">
        <v>171</v>
      </c>
      <c r="AT261" s="218" t="s">
        <v>166</v>
      </c>
      <c r="AU261" s="218" t="s">
        <v>84</v>
      </c>
      <c r="AY261" s="19" t="s">
        <v>164</v>
      </c>
      <c r="BE261" s="219">
        <f>IF(N261="základní",J261,0)</f>
        <v>0</v>
      </c>
      <c r="BF261" s="219">
        <f>IF(N261="snížená",J261,0)</f>
        <v>0</v>
      </c>
      <c r="BG261" s="219">
        <f>IF(N261="zákl. přenesená",J261,0)</f>
        <v>0</v>
      </c>
      <c r="BH261" s="219">
        <f>IF(N261="sníž. přenesená",J261,0)</f>
        <v>0</v>
      </c>
      <c r="BI261" s="219">
        <f>IF(N261="nulová",J261,0)</f>
        <v>0</v>
      </c>
      <c r="BJ261" s="19" t="s">
        <v>84</v>
      </c>
      <c r="BK261" s="219">
        <f>ROUND(I261*H261,2)</f>
        <v>0</v>
      </c>
      <c r="BL261" s="19" t="s">
        <v>171</v>
      </c>
      <c r="BM261" s="218" t="s">
        <v>1198</v>
      </c>
    </row>
    <row r="262" s="2" customFormat="1">
      <c r="A262" s="41"/>
      <c r="B262" s="42"/>
      <c r="C262" s="43"/>
      <c r="D262" s="227" t="s">
        <v>592</v>
      </c>
      <c r="E262" s="43"/>
      <c r="F262" s="268" t="s">
        <v>2265</v>
      </c>
      <c r="G262" s="43"/>
      <c r="H262" s="43"/>
      <c r="I262" s="222"/>
      <c r="J262" s="43"/>
      <c r="K262" s="43"/>
      <c r="L262" s="47"/>
      <c r="M262" s="223"/>
      <c r="N262" s="224"/>
      <c r="O262" s="87"/>
      <c r="P262" s="87"/>
      <c r="Q262" s="87"/>
      <c r="R262" s="87"/>
      <c r="S262" s="87"/>
      <c r="T262" s="88"/>
      <c r="U262" s="41"/>
      <c r="V262" s="41"/>
      <c r="W262" s="41"/>
      <c r="X262" s="41"/>
      <c r="Y262" s="41"/>
      <c r="Z262" s="41"/>
      <c r="AA262" s="41"/>
      <c r="AB262" s="41"/>
      <c r="AC262" s="41"/>
      <c r="AD262" s="41"/>
      <c r="AE262" s="41"/>
      <c r="AT262" s="19" t="s">
        <v>592</v>
      </c>
      <c r="AU262" s="19" t="s">
        <v>84</v>
      </c>
    </row>
    <row r="263" s="2" customFormat="1" ht="40.8" customHeight="1">
      <c r="A263" s="41"/>
      <c r="B263" s="42"/>
      <c r="C263" s="207" t="s">
        <v>76</v>
      </c>
      <c r="D263" s="207" t="s">
        <v>166</v>
      </c>
      <c r="E263" s="208" t="s">
        <v>2266</v>
      </c>
      <c r="F263" s="209" t="s">
        <v>2267</v>
      </c>
      <c r="G263" s="210" t="s">
        <v>1597</v>
      </c>
      <c r="H263" s="211">
        <v>1</v>
      </c>
      <c r="I263" s="212"/>
      <c r="J263" s="213">
        <f>ROUND(I263*H263,2)</f>
        <v>0</v>
      </c>
      <c r="K263" s="209" t="s">
        <v>32</v>
      </c>
      <c r="L263" s="47"/>
      <c r="M263" s="214" t="s">
        <v>32</v>
      </c>
      <c r="N263" s="215" t="s">
        <v>47</v>
      </c>
      <c r="O263" s="87"/>
      <c r="P263" s="216">
        <f>O263*H263</f>
        <v>0</v>
      </c>
      <c r="Q263" s="216">
        <v>0</v>
      </c>
      <c r="R263" s="216">
        <f>Q263*H263</f>
        <v>0</v>
      </c>
      <c r="S263" s="216">
        <v>0</v>
      </c>
      <c r="T263" s="217">
        <f>S263*H263</f>
        <v>0</v>
      </c>
      <c r="U263" s="41"/>
      <c r="V263" s="41"/>
      <c r="W263" s="41"/>
      <c r="X263" s="41"/>
      <c r="Y263" s="41"/>
      <c r="Z263" s="41"/>
      <c r="AA263" s="41"/>
      <c r="AB263" s="41"/>
      <c r="AC263" s="41"/>
      <c r="AD263" s="41"/>
      <c r="AE263" s="41"/>
      <c r="AR263" s="218" t="s">
        <v>171</v>
      </c>
      <c r="AT263" s="218" t="s">
        <v>166</v>
      </c>
      <c r="AU263" s="218" t="s">
        <v>84</v>
      </c>
      <c r="AY263" s="19" t="s">
        <v>164</v>
      </c>
      <c r="BE263" s="219">
        <f>IF(N263="základní",J263,0)</f>
        <v>0</v>
      </c>
      <c r="BF263" s="219">
        <f>IF(N263="snížená",J263,0)</f>
        <v>0</v>
      </c>
      <c r="BG263" s="219">
        <f>IF(N263="zákl. přenesená",J263,0)</f>
        <v>0</v>
      </c>
      <c r="BH263" s="219">
        <f>IF(N263="sníž. přenesená",J263,0)</f>
        <v>0</v>
      </c>
      <c r="BI263" s="219">
        <f>IF(N263="nulová",J263,0)</f>
        <v>0</v>
      </c>
      <c r="BJ263" s="19" t="s">
        <v>84</v>
      </c>
      <c r="BK263" s="219">
        <f>ROUND(I263*H263,2)</f>
        <v>0</v>
      </c>
      <c r="BL263" s="19" t="s">
        <v>171</v>
      </c>
      <c r="BM263" s="218" t="s">
        <v>1209</v>
      </c>
    </row>
    <row r="264" s="2" customFormat="1">
      <c r="A264" s="41"/>
      <c r="B264" s="42"/>
      <c r="C264" s="43"/>
      <c r="D264" s="227" t="s">
        <v>592</v>
      </c>
      <c r="E264" s="43"/>
      <c r="F264" s="268" t="s">
        <v>2268</v>
      </c>
      <c r="G264" s="43"/>
      <c r="H264" s="43"/>
      <c r="I264" s="222"/>
      <c r="J264" s="43"/>
      <c r="K264" s="43"/>
      <c r="L264" s="47"/>
      <c r="M264" s="223"/>
      <c r="N264" s="224"/>
      <c r="O264" s="87"/>
      <c r="P264" s="87"/>
      <c r="Q264" s="87"/>
      <c r="R264" s="87"/>
      <c r="S264" s="87"/>
      <c r="T264" s="88"/>
      <c r="U264" s="41"/>
      <c r="V264" s="41"/>
      <c r="W264" s="41"/>
      <c r="X264" s="41"/>
      <c r="Y264" s="41"/>
      <c r="Z264" s="41"/>
      <c r="AA264" s="41"/>
      <c r="AB264" s="41"/>
      <c r="AC264" s="41"/>
      <c r="AD264" s="41"/>
      <c r="AE264" s="41"/>
      <c r="AT264" s="19" t="s">
        <v>592</v>
      </c>
      <c r="AU264" s="19" t="s">
        <v>84</v>
      </c>
    </row>
    <row r="265" s="2" customFormat="1" ht="60" customHeight="1">
      <c r="A265" s="41"/>
      <c r="B265" s="42"/>
      <c r="C265" s="207" t="s">
        <v>76</v>
      </c>
      <c r="D265" s="207" t="s">
        <v>166</v>
      </c>
      <c r="E265" s="208" t="s">
        <v>2269</v>
      </c>
      <c r="F265" s="209" t="s">
        <v>2270</v>
      </c>
      <c r="G265" s="210" t="s">
        <v>1597</v>
      </c>
      <c r="H265" s="211">
        <v>1</v>
      </c>
      <c r="I265" s="212"/>
      <c r="J265" s="213">
        <f>ROUND(I265*H265,2)</f>
        <v>0</v>
      </c>
      <c r="K265" s="209" t="s">
        <v>32</v>
      </c>
      <c r="L265" s="47"/>
      <c r="M265" s="214" t="s">
        <v>32</v>
      </c>
      <c r="N265" s="215" t="s">
        <v>47</v>
      </c>
      <c r="O265" s="87"/>
      <c r="P265" s="216">
        <f>O265*H265</f>
        <v>0</v>
      </c>
      <c r="Q265" s="216">
        <v>0</v>
      </c>
      <c r="R265" s="216">
        <f>Q265*H265</f>
        <v>0</v>
      </c>
      <c r="S265" s="216">
        <v>0</v>
      </c>
      <c r="T265" s="217">
        <f>S265*H265</f>
        <v>0</v>
      </c>
      <c r="U265" s="41"/>
      <c r="V265" s="41"/>
      <c r="W265" s="41"/>
      <c r="X265" s="41"/>
      <c r="Y265" s="41"/>
      <c r="Z265" s="41"/>
      <c r="AA265" s="41"/>
      <c r="AB265" s="41"/>
      <c r="AC265" s="41"/>
      <c r="AD265" s="41"/>
      <c r="AE265" s="41"/>
      <c r="AR265" s="218" t="s">
        <v>171</v>
      </c>
      <c r="AT265" s="218" t="s">
        <v>166</v>
      </c>
      <c r="AU265" s="218" t="s">
        <v>84</v>
      </c>
      <c r="AY265" s="19" t="s">
        <v>164</v>
      </c>
      <c r="BE265" s="219">
        <f>IF(N265="základní",J265,0)</f>
        <v>0</v>
      </c>
      <c r="BF265" s="219">
        <f>IF(N265="snížená",J265,0)</f>
        <v>0</v>
      </c>
      <c r="BG265" s="219">
        <f>IF(N265="zákl. přenesená",J265,0)</f>
        <v>0</v>
      </c>
      <c r="BH265" s="219">
        <f>IF(N265="sníž. přenesená",J265,0)</f>
        <v>0</v>
      </c>
      <c r="BI265" s="219">
        <f>IF(N265="nulová",J265,0)</f>
        <v>0</v>
      </c>
      <c r="BJ265" s="19" t="s">
        <v>84</v>
      </c>
      <c r="BK265" s="219">
        <f>ROUND(I265*H265,2)</f>
        <v>0</v>
      </c>
      <c r="BL265" s="19" t="s">
        <v>171</v>
      </c>
      <c r="BM265" s="218" t="s">
        <v>1221</v>
      </c>
    </row>
    <row r="266" s="2" customFormat="1">
      <c r="A266" s="41"/>
      <c r="B266" s="42"/>
      <c r="C266" s="43"/>
      <c r="D266" s="227" t="s">
        <v>592</v>
      </c>
      <c r="E266" s="43"/>
      <c r="F266" s="268" t="s">
        <v>2271</v>
      </c>
      <c r="G266" s="43"/>
      <c r="H266" s="43"/>
      <c r="I266" s="222"/>
      <c r="J266" s="43"/>
      <c r="K266" s="43"/>
      <c r="L266" s="47"/>
      <c r="M266" s="223"/>
      <c r="N266" s="224"/>
      <c r="O266" s="87"/>
      <c r="P266" s="87"/>
      <c r="Q266" s="87"/>
      <c r="R266" s="87"/>
      <c r="S266" s="87"/>
      <c r="T266" s="88"/>
      <c r="U266" s="41"/>
      <c r="V266" s="41"/>
      <c r="W266" s="41"/>
      <c r="X266" s="41"/>
      <c r="Y266" s="41"/>
      <c r="Z266" s="41"/>
      <c r="AA266" s="41"/>
      <c r="AB266" s="41"/>
      <c r="AC266" s="41"/>
      <c r="AD266" s="41"/>
      <c r="AE266" s="41"/>
      <c r="AT266" s="19" t="s">
        <v>592</v>
      </c>
      <c r="AU266" s="19" t="s">
        <v>84</v>
      </c>
    </row>
    <row r="267" s="2" customFormat="1" ht="16.5" customHeight="1">
      <c r="A267" s="41"/>
      <c r="B267" s="42"/>
      <c r="C267" s="207" t="s">
        <v>76</v>
      </c>
      <c r="D267" s="207" t="s">
        <v>166</v>
      </c>
      <c r="E267" s="208" t="s">
        <v>2272</v>
      </c>
      <c r="F267" s="209" t="s">
        <v>2273</v>
      </c>
      <c r="G267" s="210" t="s">
        <v>1597</v>
      </c>
      <c r="H267" s="211">
        <v>1</v>
      </c>
      <c r="I267" s="212"/>
      <c r="J267" s="213">
        <f>ROUND(I267*H267,2)</f>
        <v>0</v>
      </c>
      <c r="K267" s="209" t="s">
        <v>32</v>
      </c>
      <c r="L267" s="47"/>
      <c r="M267" s="214" t="s">
        <v>32</v>
      </c>
      <c r="N267" s="215" t="s">
        <v>47</v>
      </c>
      <c r="O267" s="87"/>
      <c r="P267" s="216">
        <f>O267*H267</f>
        <v>0</v>
      </c>
      <c r="Q267" s="216">
        <v>0</v>
      </c>
      <c r="R267" s="216">
        <f>Q267*H267</f>
        <v>0</v>
      </c>
      <c r="S267" s="216">
        <v>0</v>
      </c>
      <c r="T267" s="217">
        <f>S267*H267</f>
        <v>0</v>
      </c>
      <c r="U267" s="41"/>
      <c r="V267" s="41"/>
      <c r="W267" s="41"/>
      <c r="X267" s="41"/>
      <c r="Y267" s="41"/>
      <c r="Z267" s="41"/>
      <c r="AA267" s="41"/>
      <c r="AB267" s="41"/>
      <c r="AC267" s="41"/>
      <c r="AD267" s="41"/>
      <c r="AE267" s="41"/>
      <c r="AR267" s="218" t="s">
        <v>171</v>
      </c>
      <c r="AT267" s="218" t="s">
        <v>166</v>
      </c>
      <c r="AU267" s="218" t="s">
        <v>84</v>
      </c>
      <c r="AY267" s="19" t="s">
        <v>164</v>
      </c>
      <c r="BE267" s="219">
        <f>IF(N267="základní",J267,0)</f>
        <v>0</v>
      </c>
      <c r="BF267" s="219">
        <f>IF(N267="snížená",J267,0)</f>
        <v>0</v>
      </c>
      <c r="BG267" s="219">
        <f>IF(N267="zákl. přenesená",J267,0)</f>
        <v>0</v>
      </c>
      <c r="BH267" s="219">
        <f>IF(N267="sníž. přenesená",J267,0)</f>
        <v>0</v>
      </c>
      <c r="BI267" s="219">
        <f>IF(N267="nulová",J267,0)</f>
        <v>0</v>
      </c>
      <c r="BJ267" s="19" t="s">
        <v>84</v>
      </c>
      <c r="BK267" s="219">
        <f>ROUND(I267*H267,2)</f>
        <v>0</v>
      </c>
      <c r="BL267" s="19" t="s">
        <v>171</v>
      </c>
      <c r="BM267" s="218" t="s">
        <v>1227</v>
      </c>
    </row>
    <row r="268" s="2" customFormat="1">
      <c r="A268" s="41"/>
      <c r="B268" s="42"/>
      <c r="C268" s="43"/>
      <c r="D268" s="227" t="s">
        <v>592</v>
      </c>
      <c r="E268" s="43"/>
      <c r="F268" s="268" t="s">
        <v>2274</v>
      </c>
      <c r="G268" s="43"/>
      <c r="H268" s="43"/>
      <c r="I268" s="222"/>
      <c r="J268" s="43"/>
      <c r="K268" s="43"/>
      <c r="L268" s="47"/>
      <c r="M268" s="223"/>
      <c r="N268" s="224"/>
      <c r="O268" s="87"/>
      <c r="P268" s="87"/>
      <c r="Q268" s="87"/>
      <c r="R268" s="87"/>
      <c r="S268" s="87"/>
      <c r="T268" s="88"/>
      <c r="U268" s="41"/>
      <c r="V268" s="41"/>
      <c r="W268" s="41"/>
      <c r="X268" s="41"/>
      <c r="Y268" s="41"/>
      <c r="Z268" s="41"/>
      <c r="AA268" s="41"/>
      <c r="AB268" s="41"/>
      <c r="AC268" s="41"/>
      <c r="AD268" s="41"/>
      <c r="AE268" s="41"/>
      <c r="AT268" s="19" t="s">
        <v>592</v>
      </c>
      <c r="AU268" s="19" t="s">
        <v>84</v>
      </c>
    </row>
    <row r="269" s="2" customFormat="1" ht="26.4" customHeight="1">
      <c r="A269" s="41"/>
      <c r="B269" s="42"/>
      <c r="C269" s="207" t="s">
        <v>76</v>
      </c>
      <c r="D269" s="207" t="s">
        <v>166</v>
      </c>
      <c r="E269" s="208" t="s">
        <v>2275</v>
      </c>
      <c r="F269" s="209" t="s">
        <v>2276</v>
      </c>
      <c r="G269" s="210" t="s">
        <v>1597</v>
      </c>
      <c r="H269" s="211">
        <v>2</v>
      </c>
      <c r="I269" s="212"/>
      <c r="J269" s="213">
        <f>ROUND(I269*H269,2)</f>
        <v>0</v>
      </c>
      <c r="K269" s="209" t="s">
        <v>32</v>
      </c>
      <c r="L269" s="47"/>
      <c r="M269" s="214" t="s">
        <v>32</v>
      </c>
      <c r="N269" s="215" t="s">
        <v>47</v>
      </c>
      <c r="O269" s="87"/>
      <c r="P269" s="216">
        <f>O269*H269</f>
        <v>0</v>
      </c>
      <c r="Q269" s="216">
        <v>0</v>
      </c>
      <c r="R269" s="216">
        <f>Q269*H269</f>
        <v>0</v>
      </c>
      <c r="S269" s="216">
        <v>0</v>
      </c>
      <c r="T269" s="217">
        <f>S269*H269</f>
        <v>0</v>
      </c>
      <c r="U269" s="41"/>
      <c r="V269" s="41"/>
      <c r="W269" s="41"/>
      <c r="X269" s="41"/>
      <c r="Y269" s="41"/>
      <c r="Z269" s="41"/>
      <c r="AA269" s="41"/>
      <c r="AB269" s="41"/>
      <c r="AC269" s="41"/>
      <c r="AD269" s="41"/>
      <c r="AE269" s="41"/>
      <c r="AR269" s="218" t="s">
        <v>171</v>
      </c>
      <c r="AT269" s="218" t="s">
        <v>166</v>
      </c>
      <c r="AU269" s="218" t="s">
        <v>84</v>
      </c>
      <c r="AY269" s="19" t="s">
        <v>164</v>
      </c>
      <c r="BE269" s="219">
        <f>IF(N269="základní",J269,0)</f>
        <v>0</v>
      </c>
      <c r="BF269" s="219">
        <f>IF(N269="snížená",J269,0)</f>
        <v>0</v>
      </c>
      <c r="BG269" s="219">
        <f>IF(N269="zákl. přenesená",J269,0)</f>
        <v>0</v>
      </c>
      <c r="BH269" s="219">
        <f>IF(N269="sníž. přenesená",J269,0)</f>
        <v>0</v>
      </c>
      <c r="BI269" s="219">
        <f>IF(N269="nulová",J269,0)</f>
        <v>0</v>
      </c>
      <c r="BJ269" s="19" t="s">
        <v>84</v>
      </c>
      <c r="BK269" s="219">
        <f>ROUND(I269*H269,2)</f>
        <v>0</v>
      </c>
      <c r="BL269" s="19" t="s">
        <v>171</v>
      </c>
      <c r="BM269" s="218" t="s">
        <v>1237</v>
      </c>
    </row>
    <row r="270" s="2" customFormat="1">
      <c r="A270" s="41"/>
      <c r="B270" s="42"/>
      <c r="C270" s="43"/>
      <c r="D270" s="227" t="s">
        <v>592</v>
      </c>
      <c r="E270" s="43"/>
      <c r="F270" s="268" t="s">
        <v>2277</v>
      </c>
      <c r="G270" s="43"/>
      <c r="H270" s="43"/>
      <c r="I270" s="222"/>
      <c r="J270" s="43"/>
      <c r="K270" s="43"/>
      <c r="L270" s="47"/>
      <c r="M270" s="223"/>
      <c r="N270" s="224"/>
      <c r="O270" s="87"/>
      <c r="P270" s="87"/>
      <c r="Q270" s="87"/>
      <c r="R270" s="87"/>
      <c r="S270" s="87"/>
      <c r="T270" s="88"/>
      <c r="U270" s="41"/>
      <c r="V270" s="41"/>
      <c r="W270" s="41"/>
      <c r="X270" s="41"/>
      <c r="Y270" s="41"/>
      <c r="Z270" s="41"/>
      <c r="AA270" s="41"/>
      <c r="AB270" s="41"/>
      <c r="AC270" s="41"/>
      <c r="AD270" s="41"/>
      <c r="AE270" s="41"/>
      <c r="AT270" s="19" t="s">
        <v>592</v>
      </c>
      <c r="AU270" s="19" t="s">
        <v>84</v>
      </c>
    </row>
    <row r="271" s="12" customFormat="1" ht="25.92" customHeight="1">
      <c r="A271" s="12"/>
      <c r="B271" s="191"/>
      <c r="C271" s="192"/>
      <c r="D271" s="193" t="s">
        <v>75</v>
      </c>
      <c r="E271" s="194" t="s">
        <v>2278</v>
      </c>
      <c r="F271" s="194" t="s">
        <v>1985</v>
      </c>
      <c r="G271" s="192"/>
      <c r="H271" s="192"/>
      <c r="I271" s="195"/>
      <c r="J271" s="196">
        <f>BK271</f>
        <v>0</v>
      </c>
      <c r="K271" s="192"/>
      <c r="L271" s="197"/>
      <c r="M271" s="198"/>
      <c r="N271" s="199"/>
      <c r="O271" s="199"/>
      <c r="P271" s="200">
        <f>SUM(P272:P309)</f>
        <v>0</v>
      </c>
      <c r="Q271" s="199"/>
      <c r="R271" s="200">
        <f>SUM(R272:R309)</f>
        <v>0</v>
      </c>
      <c r="S271" s="199"/>
      <c r="T271" s="201">
        <f>SUM(T272:T309)</f>
        <v>0</v>
      </c>
      <c r="U271" s="12"/>
      <c r="V271" s="12"/>
      <c r="W271" s="12"/>
      <c r="X271" s="12"/>
      <c r="Y271" s="12"/>
      <c r="Z271" s="12"/>
      <c r="AA271" s="12"/>
      <c r="AB271" s="12"/>
      <c r="AC271" s="12"/>
      <c r="AD271" s="12"/>
      <c r="AE271" s="12"/>
      <c r="AR271" s="202" t="s">
        <v>84</v>
      </c>
      <c r="AT271" s="203" t="s">
        <v>75</v>
      </c>
      <c r="AU271" s="203" t="s">
        <v>76</v>
      </c>
      <c r="AY271" s="202" t="s">
        <v>164</v>
      </c>
      <c r="BK271" s="204">
        <f>SUM(BK272:BK309)</f>
        <v>0</v>
      </c>
    </row>
    <row r="272" s="2" customFormat="1" ht="36" customHeight="1">
      <c r="A272" s="41"/>
      <c r="B272" s="42"/>
      <c r="C272" s="207" t="s">
        <v>76</v>
      </c>
      <c r="D272" s="207" t="s">
        <v>166</v>
      </c>
      <c r="E272" s="208" t="s">
        <v>2279</v>
      </c>
      <c r="F272" s="209" t="s">
        <v>1569</v>
      </c>
      <c r="G272" s="210" t="s">
        <v>1597</v>
      </c>
      <c r="H272" s="211">
        <v>1</v>
      </c>
      <c r="I272" s="212"/>
      <c r="J272" s="213">
        <f>ROUND(I272*H272,2)</f>
        <v>0</v>
      </c>
      <c r="K272" s="209" t="s">
        <v>32</v>
      </c>
      <c r="L272" s="47"/>
      <c r="M272" s="214" t="s">
        <v>32</v>
      </c>
      <c r="N272" s="215" t="s">
        <v>47</v>
      </c>
      <c r="O272" s="87"/>
      <c r="P272" s="216">
        <f>O272*H272</f>
        <v>0</v>
      </c>
      <c r="Q272" s="216">
        <v>0</v>
      </c>
      <c r="R272" s="216">
        <f>Q272*H272</f>
        <v>0</v>
      </c>
      <c r="S272" s="216">
        <v>0</v>
      </c>
      <c r="T272" s="217">
        <f>S272*H272</f>
        <v>0</v>
      </c>
      <c r="U272" s="41"/>
      <c r="V272" s="41"/>
      <c r="W272" s="41"/>
      <c r="X272" s="41"/>
      <c r="Y272" s="41"/>
      <c r="Z272" s="41"/>
      <c r="AA272" s="41"/>
      <c r="AB272" s="41"/>
      <c r="AC272" s="41"/>
      <c r="AD272" s="41"/>
      <c r="AE272" s="41"/>
      <c r="AR272" s="218" t="s">
        <v>171</v>
      </c>
      <c r="AT272" s="218" t="s">
        <v>166</v>
      </c>
      <c r="AU272" s="218" t="s">
        <v>84</v>
      </c>
      <c r="AY272" s="19" t="s">
        <v>164</v>
      </c>
      <c r="BE272" s="219">
        <f>IF(N272="základní",J272,0)</f>
        <v>0</v>
      </c>
      <c r="BF272" s="219">
        <f>IF(N272="snížená",J272,0)</f>
        <v>0</v>
      </c>
      <c r="BG272" s="219">
        <f>IF(N272="zákl. přenesená",J272,0)</f>
        <v>0</v>
      </c>
      <c r="BH272" s="219">
        <f>IF(N272="sníž. přenesená",J272,0)</f>
        <v>0</v>
      </c>
      <c r="BI272" s="219">
        <f>IF(N272="nulová",J272,0)</f>
        <v>0</v>
      </c>
      <c r="BJ272" s="19" t="s">
        <v>84</v>
      </c>
      <c r="BK272" s="219">
        <f>ROUND(I272*H272,2)</f>
        <v>0</v>
      </c>
      <c r="BL272" s="19" t="s">
        <v>171</v>
      </c>
      <c r="BM272" s="218" t="s">
        <v>1247</v>
      </c>
    </row>
    <row r="273" s="2" customFormat="1">
      <c r="A273" s="41"/>
      <c r="B273" s="42"/>
      <c r="C273" s="43"/>
      <c r="D273" s="227" t="s">
        <v>592</v>
      </c>
      <c r="E273" s="43"/>
      <c r="F273" s="268" t="s">
        <v>1843</v>
      </c>
      <c r="G273" s="43"/>
      <c r="H273" s="43"/>
      <c r="I273" s="222"/>
      <c r="J273" s="43"/>
      <c r="K273" s="43"/>
      <c r="L273" s="47"/>
      <c r="M273" s="223"/>
      <c r="N273" s="224"/>
      <c r="O273" s="87"/>
      <c r="P273" s="87"/>
      <c r="Q273" s="87"/>
      <c r="R273" s="87"/>
      <c r="S273" s="87"/>
      <c r="T273" s="88"/>
      <c r="U273" s="41"/>
      <c r="V273" s="41"/>
      <c r="W273" s="41"/>
      <c r="X273" s="41"/>
      <c r="Y273" s="41"/>
      <c r="Z273" s="41"/>
      <c r="AA273" s="41"/>
      <c r="AB273" s="41"/>
      <c r="AC273" s="41"/>
      <c r="AD273" s="41"/>
      <c r="AE273" s="41"/>
      <c r="AT273" s="19" t="s">
        <v>592</v>
      </c>
      <c r="AU273" s="19" t="s">
        <v>84</v>
      </c>
    </row>
    <row r="274" s="2" customFormat="1" ht="16.5" customHeight="1">
      <c r="A274" s="41"/>
      <c r="B274" s="42"/>
      <c r="C274" s="207" t="s">
        <v>76</v>
      </c>
      <c r="D274" s="207" t="s">
        <v>166</v>
      </c>
      <c r="E274" s="208" t="s">
        <v>2280</v>
      </c>
      <c r="F274" s="209" t="s">
        <v>1988</v>
      </c>
      <c r="G274" s="210" t="s">
        <v>1597</v>
      </c>
      <c r="H274" s="211">
        <v>1</v>
      </c>
      <c r="I274" s="212"/>
      <c r="J274" s="213">
        <f>ROUND(I274*H274,2)</f>
        <v>0</v>
      </c>
      <c r="K274" s="209" t="s">
        <v>32</v>
      </c>
      <c r="L274" s="47"/>
      <c r="M274" s="214" t="s">
        <v>32</v>
      </c>
      <c r="N274" s="215" t="s">
        <v>47</v>
      </c>
      <c r="O274" s="87"/>
      <c r="P274" s="216">
        <f>O274*H274</f>
        <v>0</v>
      </c>
      <c r="Q274" s="216">
        <v>0</v>
      </c>
      <c r="R274" s="216">
        <f>Q274*H274</f>
        <v>0</v>
      </c>
      <c r="S274" s="216">
        <v>0</v>
      </c>
      <c r="T274" s="217">
        <f>S274*H274</f>
        <v>0</v>
      </c>
      <c r="U274" s="41"/>
      <c r="V274" s="41"/>
      <c r="W274" s="41"/>
      <c r="X274" s="41"/>
      <c r="Y274" s="41"/>
      <c r="Z274" s="41"/>
      <c r="AA274" s="41"/>
      <c r="AB274" s="41"/>
      <c r="AC274" s="41"/>
      <c r="AD274" s="41"/>
      <c r="AE274" s="41"/>
      <c r="AR274" s="218" t="s">
        <v>171</v>
      </c>
      <c r="AT274" s="218" t="s">
        <v>166</v>
      </c>
      <c r="AU274" s="218" t="s">
        <v>84</v>
      </c>
      <c r="AY274" s="19" t="s">
        <v>164</v>
      </c>
      <c r="BE274" s="219">
        <f>IF(N274="základní",J274,0)</f>
        <v>0</v>
      </c>
      <c r="BF274" s="219">
        <f>IF(N274="snížená",J274,0)</f>
        <v>0</v>
      </c>
      <c r="BG274" s="219">
        <f>IF(N274="zákl. přenesená",J274,0)</f>
        <v>0</v>
      </c>
      <c r="BH274" s="219">
        <f>IF(N274="sníž. přenesená",J274,0)</f>
        <v>0</v>
      </c>
      <c r="BI274" s="219">
        <f>IF(N274="nulová",J274,0)</f>
        <v>0</v>
      </c>
      <c r="BJ274" s="19" t="s">
        <v>84</v>
      </c>
      <c r="BK274" s="219">
        <f>ROUND(I274*H274,2)</f>
        <v>0</v>
      </c>
      <c r="BL274" s="19" t="s">
        <v>171</v>
      </c>
      <c r="BM274" s="218" t="s">
        <v>1257</v>
      </c>
    </row>
    <row r="275" s="2" customFormat="1">
      <c r="A275" s="41"/>
      <c r="B275" s="42"/>
      <c r="C275" s="43"/>
      <c r="D275" s="227" t="s">
        <v>592</v>
      </c>
      <c r="E275" s="43"/>
      <c r="F275" s="268" t="s">
        <v>1989</v>
      </c>
      <c r="G275" s="43"/>
      <c r="H275" s="43"/>
      <c r="I275" s="222"/>
      <c r="J275" s="43"/>
      <c r="K275" s="43"/>
      <c r="L275" s="47"/>
      <c r="M275" s="223"/>
      <c r="N275" s="224"/>
      <c r="O275" s="87"/>
      <c r="P275" s="87"/>
      <c r="Q275" s="87"/>
      <c r="R275" s="87"/>
      <c r="S275" s="87"/>
      <c r="T275" s="88"/>
      <c r="U275" s="41"/>
      <c r="V275" s="41"/>
      <c r="W275" s="41"/>
      <c r="X275" s="41"/>
      <c r="Y275" s="41"/>
      <c r="Z275" s="41"/>
      <c r="AA275" s="41"/>
      <c r="AB275" s="41"/>
      <c r="AC275" s="41"/>
      <c r="AD275" s="41"/>
      <c r="AE275" s="41"/>
      <c r="AT275" s="19" t="s">
        <v>592</v>
      </c>
      <c r="AU275" s="19" t="s">
        <v>84</v>
      </c>
    </row>
    <row r="276" s="2" customFormat="1" ht="40.8" customHeight="1">
      <c r="A276" s="41"/>
      <c r="B276" s="42"/>
      <c r="C276" s="207" t="s">
        <v>76</v>
      </c>
      <c r="D276" s="207" t="s">
        <v>166</v>
      </c>
      <c r="E276" s="208" t="s">
        <v>2281</v>
      </c>
      <c r="F276" s="209" t="s">
        <v>1575</v>
      </c>
      <c r="G276" s="210" t="s">
        <v>1597</v>
      </c>
      <c r="H276" s="211">
        <v>1</v>
      </c>
      <c r="I276" s="212"/>
      <c r="J276" s="213">
        <f>ROUND(I276*H276,2)</f>
        <v>0</v>
      </c>
      <c r="K276" s="209" t="s">
        <v>32</v>
      </c>
      <c r="L276" s="47"/>
      <c r="M276" s="214" t="s">
        <v>32</v>
      </c>
      <c r="N276" s="215" t="s">
        <v>47</v>
      </c>
      <c r="O276" s="87"/>
      <c r="P276" s="216">
        <f>O276*H276</f>
        <v>0</v>
      </c>
      <c r="Q276" s="216">
        <v>0</v>
      </c>
      <c r="R276" s="216">
        <f>Q276*H276</f>
        <v>0</v>
      </c>
      <c r="S276" s="216">
        <v>0</v>
      </c>
      <c r="T276" s="217">
        <f>S276*H276</f>
        <v>0</v>
      </c>
      <c r="U276" s="41"/>
      <c r="V276" s="41"/>
      <c r="W276" s="41"/>
      <c r="X276" s="41"/>
      <c r="Y276" s="41"/>
      <c r="Z276" s="41"/>
      <c r="AA276" s="41"/>
      <c r="AB276" s="41"/>
      <c r="AC276" s="41"/>
      <c r="AD276" s="41"/>
      <c r="AE276" s="41"/>
      <c r="AR276" s="218" t="s">
        <v>171</v>
      </c>
      <c r="AT276" s="218" t="s">
        <v>166</v>
      </c>
      <c r="AU276" s="218" t="s">
        <v>84</v>
      </c>
      <c r="AY276" s="19" t="s">
        <v>164</v>
      </c>
      <c r="BE276" s="219">
        <f>IF(N276="základní",J276,0)</f>
        <v>0</v>
      </c>
      <c r="BF276" s="219">
        <f>IF(N276="snížená",J276,0)</f>
        <v>0</v>
      </c>
      <c r="BG276" s="219">
        <f>IF(N276="zákl. přenesená",J276,0)</f>
        <v>0</v>
      </c>
      <c r="BH276" s="219">
        <f>IF(N276="sníž. přenesená",J276,0)</f>
        <v>0</v>
      </c>
      <c r="BI276" s="219">
        <f>IF(N276="nulová",J276,0)</f>
        <v>0</v>
      </c>
      <c r="BJ276" s="19" t="s">
        <v>84</v>
      </c>
      <c r="BK276" s="219">
        <f>ROUND(I276*H276,2)</f>
        <v>0</v>
      </c>
      <c r="BL276" s="19" t="s">
        <v>171</v>
      </c>
      <c r="BM276" s="218" t="s">
        <v>1267</v>
      </c>
    </row>
    <row r="277" s="2" customFormat="1">
      <c r="A277" s="41"/>
      <c r="B277" s="42"/>
      <c r="C277" s="43"/>
      <c r="D277" s="227" t="s">
        <v>592</v>
      </c>
      <c r="E277" s="43"/>
      <c r="F277" s="268" t="s">
        <v>2021</v>
      </c>
      <c r="G277" s="43"/>
      <c r="H277" s="43"/>
      <c r="I277" s="222"/>
      <c r="J277" s="43"/>
      <c r="K277" s="43"/>
      <c r="L277" s="47"/>
      <c r="M277" s="223"/>
      <c r="N277" s="224"/>
      <c r="O277" s="87"/>
      <c r="P277" s="87"/>
      <c r="Q277" s="87"/>
      <c r="R277" s="87"/>
      <c r="S277" s="87"/>
      <c r="T277" s="88"/>
      <c r="U277" s="41"/>
      <c r="V277" s="41"/>
      <c r="W277" s="41"/>
      <c r="X277" s="41"/>
      <c r="Y277" s="41"/>
      <c r="Z277" s="41"/>
      <c r="AA277" s="41"/>
      <c r="AB277" s="41"/>
      <c r="AC277" s="41"/>
      <c r="AD277" s="41"/>
      <c r="AE277" s="41"/>
      <c r="AT277" s="19" t="s">
        <v>592</v>
      </c>
      <c r="AU277" s="19" t="s">
        <v>84</v>
      </c>
    </row>
    <row r="278" s="2" customFormat="1" ht="36" customHeight="1">
      <c r="A278" s="41"/>
      <c r="B278" s="42"/>
      <c r="C278" s="207" t="s">
        <v>76</v>
      </c>
      <c r="D278" s="207" t="s">
        <v>166</v>
      </c>
      <c r="E278" s="208" t="s">
        <v>2282</v>
      </c>
      <c r="F278" s="209" t="s">
        <v>1578</v>
      </c>
      <c r="G278" s="210" t="s">
        <v>1597</v>
      </c>
      <c r="H278" s="211">
        <v>1</v>
      </c>
      <c r="I278" s="212"/>
      <c r="J278" s="213">
        <f>ROUND(I278*H278,2)</f>
        <v>0</v>
      </c>
      <c r="K278" s="209" t="s">
        <v>32</v>
      </c>
      <c r="L278" s="47"/>
      <c r="M278" s="214" t="s">
        <v>32</v>
      </c>
      <c r="N278" s="215" t="s">
        <v>47</v>
      </c>
      <c r="O278" s="87"/>
      <c r="P278" s="216">
        <f>O278*H278</f>
        <v>0</v>
      </c>
      <c r="Q278" s="216">
        <v>0</v>
      </c>
      <c r="R278" s="216">
        <f>Q278*H278</f>
        <v>0</v>
      </c>
      <c r="S278" s="216">
        <v>0</v>
      </c>
      <c r="T278" s="217">
        <f>S278*H278</f>
        <v>0</v>
      </c>
      <c r="U278" s="41"/>
      <c r="V278" s="41"/>
      <c r="W278" s="41"/>
      <c r="X278" s="41"/>
      <c r="Y278" s="41"/>
      <c r="Z278" s="41"/>
      <c r="AA278" s="41"/>
      <c r="AB278" s="41"/>
      <c r="AC278" s="41"/>
      <c r="AD278" s="41"/>
      <c r="AE278" s="41"/>
      <c r="AR278" s="218" t="s">
        <v>171</v>
      </c>
      <c r="AT278" s="218" t="s">
        <v>166</v>
      </c>
      <c r="AU278" s="218" t="s">
        <v>84</v>
      </c>
      <c r="AY278" s="19" t="s">
        <v>164</v>
      </c>
      <c r="BE278" s="219">
        <f>IF(N278="základní",J278,0)</f>
        <v>0</v>
      </c>
      <c r="BF278" s="219">
        <f>IF(N278="snížená",J278,0)</f>
        <v>0</v>
      </c>
      <c r="BG278" s="219">
        <f>IF(N278="zákl. přenesená",J278,0)</f>
        <v>0</v>
      </c>
      <c r="BH278" s="219">
        <f>IF(N278="sníž. přenesená",J278,0)</f>
        <v>0</v>
      </c>
      <c r="BI278" s="219">
        <f>IF(N278="nulová",J278,0)</f>
        <v>0</v>
      </c>
      <c r="BJ278" s="19" t="s">
        <v>84</v>
      </c>
      <c r="BK278" s="219">
        <f>ROUND(I278*H278,2)</f>
        <v>0</v>
      </c>
      <c r="BL278" s="19" t="s">
        <v>171</v>
      </c>
      <c r="BM278" s="218" t="s">
        <v>1276</v>
      </c>
    </row>
    <row r="279" s="2" customFormat="1">
      <c r="A279" s="41"/>
      <c r="B279" s="42"/>
      <c r="C279" s="43"/>
      <c r="D279" s="227" t="s">
        <v>592</v>
      </c>
      <c r="E279" s="43"/>
      <c r="F279" s="268" t="s">
        <v>2023</v>
      </c>
      <c r="G279" s="43"/>
      <c r="H279" s="43"/>
      <c r="I279" s="222"/>
      <c r="J279" s="43"/>
      <c r="K279" s="43"/>
      <c r="L279" s="47"/>
      <c r="M279" s="223"/>
      <c r="N279" s="224"/>
      <c r="O279" s="87"/>
      <c r="P279" s="87"/>
      <c r="Q279" s="87"/>
      <c r="R279" s="87"/>
      <c r="S279" s="87"/>
      <c r="T279" s="88"/>
      <c r="U279" s="41"/>
      <c r="V279" s="41"/>
      <c r="W279" s="41"/>
      <c r="X279" s="41"/>
      <c r="Y279" s="41"/>
      <c r="Z279" s="41"/>
      <c r="AA279" s="41"/>
      <c r="AB279" s="41"/>
      <c r="AC279" s="41"/>
      <c r="AD279" s="41"/>
      <c r="AE279" s="41"/>
      <c r="AT279" s="19" t="s">
        <v>592</v>
      </c>
      <c r="AU279" s="19" t="s">
        <v>84</v>
      </c>
    </row>
    <row r="280" s="2" customFormat="1" ht="24" customHeight="1">
      <c r="A280" s="41"/>
      <c r="B280" s="42"/>
      <c r="C280" s="207" t="s">
        <v>76</v>
      </c>
      <c r="D280" s="207" t="s">
        <v>166</v>
      </c>
      <c r="E280" s="208" t="s">
        <v>2283</v>
      </c>
      <c r="F280" s="209" t="s">
        <v>1991</v>
      </c>
      <c r="G280" s="210" t="s">
        <v>1597</v>
      </c>
      <c r="H280" s="211">
        <v>1</v>
      </c>
      <c r="I280" s="212"/>
      <c r="J280" s="213">
        <f>ROUND(I280*H280,2)</f>
        <v>0</v>
      </c>
      <c r="K280" s="209" t="s">
        <v>32</v>
      </c>
      <c r="L280" s="47"/>
      <c r="M280" s="214" t="s">
        <v>32</v>
      </c>
      <c r="N280" s="215" t="s">
        <v>47</v>
      </c>
      <c r="O280" s="87"/>
      <c r="P280" s="216">
        <f>O280*H280</f>
        <v>0</v>
      </c>
      <c r="Q280" s="216">
        <v>0</v>
      </c>
      <c r="R280" s="216">
        <f>Q280*H280</f>
        <v>0</v>
      </c>
      <c r="S280" s="216">
        <v>0</v>
      </c>
      <c r="T280" s="217">
        <f>S280*H280</f>
        <v>0</v>
      </c>
      <c r="U280" s="41"/>
      <c r="V280" s="41"/>
      <c r="W280" s="41"/>
      <c r="X280" s="41"/>
      <c r="Y280" s="41"/>
      <c r="Z280" s="41"/>
      <c r="AA280" s="41"/>
      <c r="AB280" s="41"/>
      <c r="AC280" s="41"/>
      <c r="AD280" s="41"/>
      <c r="AE280" s="41"/>
      <c r="AR280" s="218" t="s">
        <v>171</v>
      </c>
      <c r="AT280" s="218" t="s">
        <v>166</v>
      </c>
      <c r="AU280" s="218" t="s">
        <v>84</v>
      </c>
      <c r="AY280" s="19" t="s">
        <v>164</v>
      </c>
      <c r="BE280" s="219">
        <f>IF(N280="základní",J280,0)</f>
        <v>0</v>
      </c>
      <c r="BF280" s="219">
        <f>IF(N280="snížená",J280,0)</f>
        <v>0</v>
      </c>
      <c r="BG280" s="219">
        <f>IF(N280="zákl. přenesená",J280,0)</f>
        <v>0</v>
      </c>
      <c r="BH280" s="219">
        <f>IF(N280="sníž. přenesená",J280,0)</f>
        <v>0</v>
      </c>
      <c r="BI280" s="219">
        <f>IF(N280="nulová",J280,0)</f>
        <v>0</v>
      </c>
      <c r="BJ280" s="19" t="s">
        <v>84</v>
      </c>
      <c r="BK280" s="219">
        <f>ROUND(I280*H280,2)</f>
        <v>0</v>
      </c>
      <c r="BL280" s="19" t="s">
        <v>171</v>
      </c>
      <c r="BM280" s="218" t="s">
        <v>1288</v>
      </c>
    </row>
    <row r="281" s="2" customFormat="1">
      <c r="A281" s="41"/>
      <c r="B281" s="42"/>
      <c r="C281" s="43"/>
      <c r="D281" s="227" t="s">
        <v>592</v>
      </c>
      <c r="E281" s="43"/>
      <c r="F281" s="268" t="s">
        <v>1992</v>
      </c>
      <c r="G281" s="43"/>
      <c r="H281" s="43"/>
      <c r="I281" s="222"/>
      <c r="J281" s="43"/>
      <c r="K281" s="43"/>
      <c r="L281" s="47"/>
      <c r="M281" s="223"/>
      <c r="N281" s="224"/>
      <c r="O281" s="87"/>
      <c r="P281" s="87"/>
      <c r="Q281" s="87"/>
      <c r="R281" s="87"/>
      <c r="S281" s="87"/>
      <c r="T281" s="88"/>
      <c r="U281" s="41"/>
      <c r="V281" s="41"/>
      <c r="W281" s="41"/>
      <c r="X281" s="41"/>
      <c r="Y281" s="41"/>
      <c r="Z281" s="41"/>
      <c r="AA281" s="41"/>
      <c r="AB281" s="41"/>
      <c r="AC281" s="41"/>
      <c r="AD281" s="41"/>
      <c r="AE281" s="41"/>
      <c r="AT281" s="19" t="s">
        <v>592</v>
      </c>
      <c r="AU281" s="19" t="s">
        <v>84</v>
      </c>
    </row>
    <row r="282" s="2" customFormat="1" ht="16.5" customHeight="1">
      <c r="A282" s="41"/>
      <c r="B282" s="42"/>
      <c r="C282" s="207" t="s">
        <v>76</v>
      </c>
      <c r="D282" s="207" t="s">
        <v>166</v>
      </c>
      <c r="E282" s="208" t="s">
        <v>2284</v>
      </c>
      <c r="F282" s="209" t="s">
        <v>2285</v>
      </c>
      <c r="G282" s="210" t="s">
        <v>1597</v>
      </c>
      <c r="H282" s="211">
        <v>1</v>
      </c>
      <c r="I282" s="212"/>
      <c r="J282" s="213">
        <f>ROUND(I282*H282,2)</f>
        <v>0</v>
      </c>
      <c r="K282" s="209" t="s">
        <v>32</v>
      </c>
      <c r="L282" s="47"/>
      <c r="M282" s="214" t="s">
        <v>32</v>
      </c>
      <c r="N282" s="215" t="s">
        <v>47</v>
      </c>
      <c r="O282" s="87"/>
      <c r="P282" s="216">
        <f>O282*H282</f>
        <v>0</v>
      </c>
      <c r="Q282" s="216">
        <v>0</v>
      </c>
      <c r="R282" s="216">
        <f>Q282*H282</f>
        <v>0</v>
      </c>
      <c r="S282" s="216">
        <v>0</v>
      </c>
      <c r="T282" s="217">
        <f>S282*H282</f>
        <v>0</v>
      </c>
      <c r="U282" s="41"/>
      <c r="V282" s="41"/>
      <c r="W282" s="41"/>
      <c r="X282" s="41"/>
      <c r="Y282" s="41"/>
      <c r="Z282" s="41"/>
      <c r="AA282" s="41"/>
      <c r="AB282" s="41"/>
      <c r="AC282" s="41"/>
      <c r="AD282" s="41"/>
      <c r="AE282" s="41"/>
      <c r="AR282" s="218" t="s">
        <v>171</v>
      </c>
      <c r="AT282" s="218" t="s">
        <v>166</v>
      </c>
      <c r="AU282" s="218" t="s">
        <v>84</v>
      </c>
      <c r="AY282" s="19" t="s">
        <v>164</v>
      </c>
      <c r="BE282" s="219">
        <f>IF(N282="základní",J282,0)</f>
        <v>0</v>
      </c>
      <c r="BF282" s="219">
        <f>IF(N282="snížená",J282,0)</f>
        <v>0</v>
      </c>
      <c r="BG282" s="219">
        <f>IF(N282="zákl. přenesená",J282,0)</f>
        <v>0</v>
      </c>
      <c r="BH282" s="219">
        <f>IF(N282="sníž. přenesená",J282,0)</f>
        <v>0</v>
      </c>
      <c r="BI282" s="219">
        <f>IF(N282="nulová",J282,0)</f>
        <v>0</v>
      </c>
      <c r="BJ282" s="19" t="s">
        <v>84</v>
      </c>
      <c r="BK282" s="219">
        <f>ROUND(I282*H282,2)</f>
        <v>0</v>
      </c>
      <c r="BL282" s="19" t="s">
        <v>171</v>
      </c>
      <c r="BM282" s="218" t="s">
        <v>1303</v>
      </c>
    </row>
    <row r="283" s="2" customFormat="1">
      <c r="A283" s="41"/>
      <c r="B283" s="42"/>
      <c r="C283" s="43"/>
      <c r="D283" s="227" t="s">
        <v>592</v>
      </c>
      <c r="E283" s="43"/>
      <c r="F283" s="268" t="s">
        <v>2286</v>
      </c>
      <c r="G283" s="43"/>
      <c r="H283" s="43"/>
      <c r="I283" s="222"/>
      <c r="J283" s="43"/>
      <c r="K283" s="43"/>
      <c r="L283" s="47"/>
      <c r="M283" s="223"/>
      <c r="N283" s="224"/>
      <c r="O283" s="87"/>
      <c r="P283" s="87"/>
      <c r="Q283" s="87"/>
      <c r="R283" s="87"/>
      <c r="S283" s="87"/>
      <c r="T283" s="88"/>
      <c r="U283" s="41"/>
      <c r="V283" s="41"/>
      <c r="W283" s="41"/>
      <c r="X283" s="41"/>
      <c r="Y283" s="41"/>
      <c r="Z283" s="41"/>
      <c r="AA283" s="41"/>
      <c r="AB283" s="41"/>
      <c r="AC283" s="41"/>
      <c r="AD283" s="41"/>
      <c r="AE283" s="41"/>
      <c r="AT283" s="19" t="s">
        <v>592</v>
      </c>
      <c r="AU283" s="19" t="s">
        <v>84</v>
      </c>
    </row>
    <row r="284" s="2" customFormat="1" ht="26.4" customHeight="1">
      <c r="A284" s="41"/>
      <c r="B284" s="42"/>
      <c r="C284" s="207" t="s">
        <v>76</v>
      </c>
      <c r="D284" s="207" t="s">
        <v>166</v>
      </c>
      <c r="E284" s="208" t="s">
        <v>2287</v>
      </c>
      <c r="F284" s="209" t="s">
        <v>2288</v>
      </c>
      <c r="G284" s="210" t="s">
        <v>1597</v>
      </c>
      <c r="H284" s="211">
        <v>2</v>
      </c>
      <c r="I284" s="212"/>
      <c r="J284" s="213">
        <f>ROUND(I284*H284,2)</f>
        <v>0</v>
      </c>
      <c r="K284" s="209" t="s">
        <v>32</v>
      </c>
      <c r="L284" s="47"/>
      <c r="M284" s="214" t="s">
        <v>32</v>
      </c>
      <c r="N284" s="215" t="s">
        <v>47</v>
      </c>
      <c r="O284" s="87"/>
      <c r="P284" s="216">
        <f>O284*H284</f>
        <v>0</v>
      </c>
      <c r="Q284" s="216">
        <v>0</v>
      </c>
      <c r="R284" s="216">
        <f>Q284*H284</f>
        <v>0</v>
      </c>
      <c r="S284" s="216">
        <v>0</v>
      </c>
      <c r="T284" s="217">
        <f>S284*H284</f>
        <v>0</v>
      </c>
      <c r="U284" s="41"/>
      <c r="V284" s="41"/>
      <c r="W284" s="41"/>
      <c r="X284" s="41"/>
      <c r="Y284" s="41"/>
      <c r="Z284" s="41"/>
      <c r="AA284" s="41"/>
      <c r="AB284" s="41"/>
      <c r="AC284" s="41"/>
      <c r="AD284" s="41"/>
      <c r="AE284" s="41"/>
      <c r="AR284" s="218" t="s">
        <v>171</v>
      </c>
      <c r="AT284" s="218" t="s">
        <v>166</v>
      </c>
      <c r="AU284" s="218" t="s">
        <v>84</v>
      </c>
      <c r="AY284" s="19" t="s">
        <v>164</v>
      </c>
      <c r="BE284" s="219">
        <f>IF(N284="základní",J284,0)</f>
        <v>0</v>
      </c>
      <c r="BF284" s="219">
        <f>IF(N284="snížená",J284,0)</f>
        <v>0</v>
      </c>
      <c r="BG284" s="219">
        <f>IF(N284="zákl. přenesená",J284,0)</f>
        <v>0</v>
      </c>
      <c r="BH284" s="219">
        <f>IF(N284="sníž. přenesená",J284,0)</f>
        <v>0</v>
      </c>
      <c r="BI284" s="219">
        <f>IF(N284="nulová",J284,0)</f>
        <v>0</v>
      </c>
      <c r="BJ284" s="19" t="s">
        <v>84</v>
      </c>
      <c r="BK284" s="219">
        <f>ROUND(I284*H284,2)</f>
        <v>0</v>
      </c>
      <c r="BL284" s="19" t="s">
        <v>171</v>
      </c>
      <c r="BM284" s="218" t="s">
        <v>1313</v>
      </c>
    </row>
    <row r="285" s="2" customFormat="1">
      <c r="A285" s="41"/>
      <c r="B285" s="42"/>
      <c r="C285" s="43"/>
      <c r="D285" s="227" t="s">
        <v>592</v>
      </c>
      <c r="E285" s="43"/>
      <c r="F285" s="268" t="s">
        <v>2289</v>
      </c>
      <c r="G285" s="43"/>
      <c r="H285" s="43"/>
      <c r="I285" s="222"/>
      <c r="J285" s="43"/>
      <c r="K285" s="43"/>
      <c r="L285" s="47"/>
      <c r="M285" s="223"/>
      <c r="N285" s="224"/>
      <c r="O285" s="87"/>
      <c r="P285" s="87"/>
      <c r="Q285" s="87"/>
      <c r="R285" s="87"/>
      <c r="S285" s="87"/>
      <c r="T285" s="88"/>
      <c r="U285" s="41"/>
      <c r="V285" s="41"/>
      <c r="W285" s="41"/>
      <c r="X285" s="41"/>
      <c r="Y285" s="41"/>
      <c r="Z285" s="41"/>
      <c r="AA285" s="41"/>
      <c r="AB285" s="41"/>
      <c r="AC285" s="41"/>
      <c r="AD285" s="41"/>
      <c r="AE285" s="41"/>
      <c r="AT285" s="19" t="s">
        <v>592</v>
      </c>
      <c r="AU285" s="19" t="s">
        <v>84</v>
      </c>
    </row>
    <row r="286" s="2" customFormat="1" ht="26.4" customHeight="1">
      <c r="A286" s="41"/>
      <c r="B286" s="42"/>
      <c r="C286" s="207" t="s">
        <v>76</v>
      </c>
      <c r="D286" s="207" t="s">
        <v>166</v>
      </c>
      <c r="E286" s="208" t="s">
        <v>2290</v>
      </c>
      <c r="F286" s="209" t="s">
        <v>2291</v>
      </c>
      <c r="G286" s="210" t="s">
        <v>1597</v>
      </c>
      <c r="H286" s="211">
        <v>1</v>
      </c>
      <c r="I286" s="212"/>
      <c r="J286" s="213">
        <f>ROUND(I286*H286,2)</f>
        <v>0</v>
      </c>
      <c r="K286" s="209" t="s">
        <v>32</v>
      </c>
      <c r="L286" s="47"/>
      <c r="M286" s="214" t="s">
        <v>32</v>
      </c>
      <c r="N286" s="215" t="s">
        <v>47</v>
      </c>
      <c r="O286" s="87"/>
      <c r="P286" s="216">
        <f>O286*H286</f>
        <v>0</v>
      </c>
      <c r="Q286" s="216">
        <v>0</v>
      </c>
      <c r="R286" s="216">
        <f>Q286*H286</f>
        <v>0</v>
      </c>
      <c r="S286" s="216">
        <v>0</v>
      </c>
      <c r="T286" s="217">
        <f>S286*H286</f>
        <v>0</v>
      </c>
      <c r="U286" s="41"/>
      <c r="V286" s="41"/>
      <c r="W286" s="41"/>
      <c r="X286" s="41"/>
      <c r="Y286" s="41"/>
      <c r="Z286" s="41"/>
      <c r="AA286" s="41"/>
      <c r="AB286" s="41"/>
      <c r="AC286" s="41"/>
      <c r="AD286" s="41"/>
      <c r="AE286" s="41"/>
      <c r="AR286" s="218" t="s">
        <v>171</v>
      </c>
      <c r="AT286" s="218" t="s">
        <v>166</v>
      </c>
      <c r="AU286" s="218" t="s">
        <v>84</v>
      </c>
      <c r="AY286" s="19" t="s">
        <v>164</v>
      </c>
      <c r="BE286" s="219">
        <f>IF(N286="základní",J286,0)</f>
        <v>0</v>
      </c>
      <c r="BF286" s="219">
        <f>IF(N286="snížená",J286,0)</f>
        <v>0</v>
      </c>
      <c r="BG286" s="219">
        <f>IF(N286="zákl. přenesená",J286,0)</f>
        <v>0</v>
      </c>
      <c r="BH286" s="219">
        <f>IF(N286="sníž. přenesená",J286,0)</f>
        <v>0</v>
      </c>
      <c r="BI286" s="219">
        <f>IF(N286="nulová",J286,0)</f>
        <v>0</v>
      </c>
      <c r="BJ286" s="19" t="s">
        <v>84</v>
      </c>
      <c r="BK286" s="219">
        <f>ROUND(I286*H286,2)</f>
        <v>0</v>
      </c>
      <c r="BL286" s="19" t="s">
        <v>171</v>
      </c>
      <c r="BM286" s="218" t="s">
        <v>1323</v>
      </c>
    </row>
    <row r="287" s="2" customFormat="1">
      <c r="A287" s="41"/>
      <c r="B287" s="42"/>
      <c r="C287" s="43"/>
      <c r="D287" s="227" t="s">
        <v>592</v>
      </c>
      <c r="E287" s="43"/>
      <c r="F287" s="268" t="s">
        <v>2292</v>
      </c>
      <c r="G287" s="43"/>
      <c r="H287" s="43"/>
      <c r="I287" s="222"/>
      <c r="J287" s="43"/>
      <c r="K287" s="43"/>
      <c r="L287" s="47"/>
      <c r="M287" s="223"/>
      <c r="N287" s="224"/>
      <c r="O287" s="87"/>
      <c r="P287" s="87"/>
      <c r="Q287" s="87"/>
      <c r="R287" s="87"/>
      <c r="S287" s="87"/>
      <c r="T287" s="88"/>
      <c r="U287" s="41"/>
      <c r="V287" s="41"/>
      <c r="W287" s="41"/>
      <c r="X287" s="41"/>
      <c r="Y287" s="41"/>
      <c r="Z287" s="41"/>
      <c r="AA287" s="41"/>
      <c r="AB287" s="41"/>
      <c r="AC287" s="41"/>
      <c r="AD287" s="41"/>
      <c r="AE287" s="41"/>
      <c r="AT287" s="19" t="s">
        <v>592</v>
      </c>
      <c r="AU287" s="19" t="s">
        <v>84</v>
      </c>
    </row>
    <row r="288" s="2" customFormat="1" ht="26.4" customHeight="1">
      <c r="A288" s="41"/>
      <c r="B288" s="42"/>
      <c r="C288" s="207" t="s">
        <v>76</v>
      </c>
      <c r="D288" s="207" t="s">
        <v>166</v>
      </c>
      <c r="E288" s="208" t="s">
        <v>2293</v>
      </c>
      <c r="F288" s="209" t="s">
        <v>2294</v>
      </c>
      <c r="G288" s="210" t="s">
        <v>1597</v>
      </c>
      <c r="H288" s="211">
        <v>1</v>
      </c>
      <c r="I288" s="212"/>
      <c r="J288" s="213">
        <f>ROUND(I288*H288,2)</f>
        <v>0</v>
      </c>
      <c r="K288" s="209" t="s">
        <v>32</v>
      </c>
      <c r="L288" s="47"/>
      <c r="M288" s="214" t="s">
        <v>32</v>
      </c>
      <c r="N288" s="215" t="s">
        <v>47</v>
      </c>
      <c r="O288" s="87"/>
      <c r="P288" s="216">
        <f>O288*H288</f>
        <v>0</v>
      </c>
      <c r="Q288" s="216">
        <v>0</v>
      </c>
      <c r="R288" s="216">
        <f>Q288*H288</f>
        <v>0</v>
      </c>
      <c r="S288" s="216">
        <v>0</v>
      </c>
      <c r="T288" s="217">
        <f>S288*H288</f>
        <v>0</v>
      </c>
      <c r="U288" s="41"/>
      <c r="V288" s="41"/>
      <c r="W288" s="41"/>
      <c r="X288" s="41"/>
      <c r="Y288" s="41"/>
      <c r="Z288" s="41"/>
      <c r="AA288" s="41"/>
      <c r="AB288" s="41"/>
      <c r="AC288" s="41"/>
      <c r="AD288" s="41"/>
      <c r="AE288" s="41"/>
      <c r="AR288" s="218" t="s">
        <v>171</v>
      </c>
      <c r="AT288" s="218" t="s">
        <v>166</v>
      </c>
      <c r="AU288" s="218" t="s">
        <v>84</v>
      </c>
      <c r="AY288" s="19" t="s">
        <v>164</v>
      </c>
      <c r="BE288" s="219">
        <f>IF(N288="základní",J288,0)</f>
        <v>0</v>
      </c>
      <c r="BF288" s="219">
        <f>IF(N288="snížená",J288,0)</f>
        <v>0</v>
      </c>
      <c r="BG288" s="219">
        <f>IF(N288="zákl. přenesená",J288,0)</f>
        <v>0</v>
      </c>
      <c r="BH288" s="219">
        <f>IF(N288="sníž. přenesená",J288,0)</f>
        <v>0</v>
      </c>
      <c r="BI288" s="219">
        <f>IF(N288="nulová",J288,0)</f>
        <v>0</v>
      </c>
      <c r="BJ288" s="19" t="s">
        <v>84</v>
      </c>
      <c r="BK288" s="219">
        <f>ROUND(I288*H288,2)</f>
        <v>0</v>
      </c>
      <c r="BL288" s="19" t="s">
        <v>171</v>
      </c>
      <c r="BM288" s="218" t="s">
        <v>1336</v>
      </c>
    </row>
    <row r="289" s="2" customFormat="1">
      <c r="A289" s="41"/>
      <c r="B289" s="42"/>
      <c r="C289" s="43"/>
      <c r="D289" s="227" t="s">
        <v>592</v>
      </c>
      <c r="E289" s="43"/>
      <c r="F289" s="268" t="s">
        <v>2295</v>
      </c>
      <c r="G289" s="43"/>
      <c r="H289" s="43"/>
      <c r="I289" s="222"/>
      <c r="J289" s="43"/>
      <c r="K289" s="43"/>
      <c r="L289" s="47"/>
      <c r="M289" s="223"/>
      <c r="N289" s="224"/>
      <c r="O289" s="87"/>
      <c r="P289" s="87"/>
      <c r="Q289" s="87"/>
      <c r="R289" s="87"/>
      <c r="S289" s="87"/>
      <c r="T289" s="88"/>
      <c r="U289" s="41"/>
      <c r="V289" s="41"/>
      <c r="W289" s="41"/>
      <c r="X289" s="41"/>
      <c r="Y289" s="41"/>
      <c r="Z289" s="41"/>
      <c r="AA289" s="41"/>
      <c r="AB289" s="41"/>
      <c r="AC289" s="41"/>
      <c r="AD289" s="41"/>
      <c r="AE289" s="41"/>
      <c r="AT289" s="19" t="s">
        <v>592</v>
      </c>
      <c r="AU289" s="19" t="s">
        <v>84</v>
      </c>
    </row>
    <row r="290" s="2" customFormat="1" ht="16.5" customHeight="1">
      <c r="A290" s="41"/>
      <c r="B290" s="42"/>
      <c r="C290" s="207" t="s">
        <v>76</v>
      </c>
      <c r="D290" s="207" t="s">
        <v>166</v>
      </c>
      <c r="E290" s="208" t="s">
        <v>2296</v>
      </c>
      <c r="F290" s="209" t="s">
        <v>2297</v>
      </c>
      <c r="G290" s="210" t="s">
        <v>1558</v>
      </c>
      <c r="H290" s="211">
        <v>72</v>
      </c>
      <c r="I290" s="212"/>
      <c r="J290" s="213">
        <f>ROUND(I290*H290,2)</f>
        <v>0</v>
      </c>
      <c r="K290" s="209" t="s">
        <v>32</v>
      </c>
      <c r="L290" s="47"/>
      <c r="M290" s="214" t="s">
        <v>32</v>
      </c>
      <c r="N290" s="215" t="s">
        <v>47</v>
      </c>
      <c r="O290" s="87"/>
      <c r="P290" s="216">
        <f>O290*H290</f>
        <v>0</v>
      </c>
      <c r="Q290" s="216">
        <v>0</v>
      </c>
      <c r="R290" s="216">
        <f>Q290*H290</f>
        <v>0</v>
      </c>
      <c r="S290" s="216">
        <v>0</v>
      </c>
      <c r="T290" s="217">
        <f>S290*H290</f>
        <v>0</v>
      </c>
      <c r="U290" s="41"/>
      <c r="V290" s="41"/>
      <c r="W290" s="41"/>
      <c r="X290" s="41"/>
      <c r="Y290" s="41"/>
      <c r="Z290" s="41"/>
      <c r="AA290" s="41"/>
      <c r="AB290" s="41"/>
      <c r="AC290" s="41"/>
      <c r="AD290" s="41"/>
      <c r="AE290" s="41"/>
      <c r="AR290" s="218" t="s">
        <v>171</v>
      </c>
      <c r="AT290" s="218" t="s">
        <v>166</v>
      </c>
      <c r="AU290" s="218" t="s">
        <v>84</v>
      </c>
      <c r="AY290" s="19" t="s">
        <v>164</v>
      </c>
      <c r="BE290" s="219">
        <f>IF(N290="základní",J290,0)</f>
        <v>0</v>
      </c>
      <c r="BF290" s="219">
        <f>IF(N290="snížená",J290,0)</f>
        <v>0</v>
      </c>
      <c r="BG290" s="219">
        <f>IF(N290="zákl. přenesená",J290,0)</f>
        <v>0</v>
      </c>
      <c r="BH290" s="219">
        <f>IF(N290="sníž. přenesená",J290,0)</f>
        <v>0</v>
      </c>
      <c r="BI290" s="219">
        <f>IF(N290="nulová",J290,0)</f>
        <v>0</v>
      </c>
      <c r="BJ290" s="19" t="s">
        <v>84</v>
      </c>
      <c r="BK290" s="219">
        <f>ROUND(I290*H290,2)</f>
        <v>0</v>
      </c>
      <c r="BL290" s="19" t="s">
        <v>171</v>
      </c>
      <c r="BM290" s="218" t="s">
        <v>2298</v>
      </c>
    </row>
    <row r="291" s="2" customFormat="1">
      <c r="A291" s="41"/>
      <c r="B291" s="42"/>
      <c r="C291" s="43"/>
      <c r="D291" s="227" t="s">
        <v>592</v>
      </c>
      <c r="E291" s="43"/>
      <c r="F291" s="268" t="s">
        <v>2299</v>
      </c>
      <c r="G291" s="43"/>
      <c r="H291" s="43"/>
      <c r="I291" s="222"/>
      <c r="J291" s="43"/>
      <c r="K291" s="43"/>
      <c r="L291" s="47"/>
      <c r="M291" s="223"/>
      <c r="N291" s="224"/>
      <c r="O291" s="87"/>
      <c r="P291" s="87"/>
      <c r="Q291" s="87"/>
      <c r="R291" s="87"/>
      <c r="S291" s="87"/>
      <c r="T291" s="88"/>
      <c r="U291" s="41"/>
      <c r="V291" s="41"/>
      <c r="W291" s="41"/>
      <c r="X291" s="41"/>
      <c r="Y291" s="41"/>
      <c r="Z291" s="41"/>
      <c r="AA291" s="41"/>
      <c r="AB291" s="41"/>
      <c r="AC291" s="41"/>
      <c r="AD291" s="41"/>
      <c r="AE291" s="41"/>
      <c r="AT291" s="19" t="s">
        <v>592</v>
      </c>
      <c r="AU291" s="19" t="s">
        <v>84</v>
      </c>
    </row>
    <row r="292" s="2" customFormat="1" ht="24" customHeight="1">
      <c r="A292" s="41"/>
      <c r="B292" s="42"/>
      <c r="C292" s="207" t="s">
        <v>76</v>
      </c>
      <c r="D292" s="207" t="s">
        <v>166</v>
      </c>
      <c r="E292" s="208" t="s">
        <v>2300</v>
      </c>
      <c r="F292" s="209" t="s">
        <v>2301</v>
      </c>
      <c r="G292" s="210" t="s">
        <v>1597</v>
      </c>
      <c r="H292" s="211">
        <v>1</v>
      </c>
      <c r="I292" s="212"/>
      <c r="J292" s="213">
        <f>ROUND(I292*H292,2)</f>
        <v>0</v>
      </c>
      <c r="K292" s="209" t="s">
        <v>32</v>
      </c>
      <c r="L292" s="47"/>
      <c r="M292" s="214" t="s">
        <v>32</v>
      </c>
      <c r="N292" s="215" t="s">
        <v>47</v>
      </c>
      <c r="O292" s="87"/>
      <c r="P292" s="216">
        <f>O292*H292</f>
        <v>0</v>
      </c>
      <c r="Q292" s="216">
        <v>0</v>
      </c>
      <c r="R292" s="216">
        <f>Q292*H292</f>
        <v>0</v>
      </c>
      <c r="S292" s="216">
        <v>0</v>
      </c>
      <c r="T292" s="217">
        <f>S292*H292</f>
        <v>0</v>
      </c>
      <c r="U292" s="41"/>
      <c r="V292" s="41"/>
      <c r="W292" s="41"/>
      <c r="X292" s="41"/>
      <c r="Y292" s="41"/>
      <c r="Z292" s="41"/>
      <c r="AA292" s="41"/>
      <c r="AB292" s="41"/>
      <c r="AC292" s="41"/>
      <c r="AD292" s="41"/>
      <c r="AE292" s="41"/>
      <c r="AR292" s="218" t="s">
        <v>171</v>
      </c>
      <c r="AT292" s="218" t="s">
        <v>166</v>
      </c>
      <c r="AU292" s="218" t="s">
        <v>84</v>
      </c>
      <c r="AY292" s="19" t="s">
        <v>164</v>
      </c>
      <c r="BE292" s="219">
        <f>IF(N292="základní",J292,0)</f>
        <v>0</v>
      </c>
      <c r="BF292" s="219">
        <f>IF(N292="snížená",J292,0)</f>
        <v>0</v>
      </c>
      <c r="BG292" s="219">
        <f>IF(N292="zákl. přenesená",J292,0)</f>
        <v>0</v>
      </c>
      <c r="BH292" s="219">
        <f>IF(N292="sníž. přenesená",J292,0)</f>
        <v>0</v>
      </c>
      <c r="BI292" s="219">
        <f>IF(N292="nulová",J292,0)</f>
        <v>0</v>
      </c>
      <c r="BJ292" s="19" t="s">
        <v>84</v>
      </c>
      <c r="BK292" s="219">
        <f>ROUND(I292*H292,2)</f>
        <v>0</v>
      </c>
      <c r="BL292" s="19" t="s">
        <v>171</v>
      </c>
      <c r="BM292" s="218" t="s">
        <v>2302</v>
      </c>
    </row>
    <row r="293" s="2" customFormat="1">
      <c r="A293" s="41"/>
      <c r="B293" s="42"/>
      <c r="C293" s="43"/>
      <c r="D293" s="227" t="s">
        <v>592</v>
      </c>
      <c r="E293" s="43"/>
      <c r="F293" s="268" t="s">
        <v>2303</v>
      </c>
      <c r="G293" s="43"/>
      <c r="H293" s="43"/>
      <c r="I293" s="222"/>
      <c r="J293" s="43"/>
      <c r="K293" s="43"/>
      <c r="L293" s="47"/>
      <c r="M293" s="223"/>
      <c r="N293" s="224"/>
      <c r="O293" s="87"/>
      <c r="P293" s="87"/>
      <c r="Q293" s="87"/>
      <c r="R293" s="87"/>
      <c r="S293" s="87"/>
      <c r="T293" s="88"/>
      <c r="U293" s="41"/>
      <c r="V293" s="41"/>
      <c r="W293" s="41"/>
      <c r="X293" s="41"/>
      <c r="Y293" s="41"/>
      <c r="Z293" s="41"/>
      <c r="AA293" s="41"/>
      <c r="AB293" s="41"/>
      <c r="AC293" s="41"/>
      <c r="AD293" s="41"/>
      <c r="AE293" s="41"/>
      <c r="AT293" s="19" t="s">
        <v>592</v>
      </c>
      <c r="AU293" s="19" t="s">
        <v>84</v>
      </c>
    </row>
    <row r="294" s="2" customFormat="1" ht="16.5" customHeight="1">
      <c r="A294" s="41"/>
      <c r="B294" s="42"/>
      <c r="C294" s="207" t="s">
        <v>76</v>
      </c>
      <c r="D294" s="207" t="s">
        <v>166</v>
      </c>
      <c r="E294" s="208" t="s">
        <v>2304</v>
      </c>
      <c r="F294" s="209" t="s">
        <v>2305</v>
      </c>
      <c r="G294" s="210" t="s">
        <v>1597</v>
      </c>
      <c r="H294" s="211">
        <v>1</v>
      </c>
      <c r="I294" s="212"/>
      <c r="J294" s="213">
        <f>ROUND(I294*H294,2)</f>
        <v>0</v>
      </c>
      <c r="K294" s="209" t="s">
        <v>32</v>
      </c>
      <c r="L294" s="47"/>
      <c r="M294" s="214" t="s">
        <v>32</v>
      </c>
      <c r="N294" s="215" t="s">
        <v>47</v>
      </c>
      <c r="O294" s="87"/>
      <c r="P294" s="216">
        <f>O294*H294</f>
        <v>0</v>
      </c>
      <c r="Q294" s="216">
        <v>0</v>
      </c>
      <c r="R294" s="216">
        <f>Q294*H294</f>
        <v>0</v>
      </c>
      <c r="S294" s="216">
        <v>0</v>
      </c>
      <c r="T294" s="217">
        <f>S294*H294</f>
        <v>0</v>
      </c>
      <c r="U294" s="41"/>
      <c r="V294" s="41"/>
      <c r="W294" s="41"/>
      <c r="X294" s="41"/>
      <c r="Y294" s="41"/>
      <c r="Z294" s="41"/>
      <c r="AA294" s="41"/>
      <c r="AB294" s="41"/>
      <c r="AC294" s="41"/>
      <c r="AD294" s="41"/>
      <c r="AE294" s="41"/>
      <c r="AR294" s="218" t="s">
        <v>171</v>
      </c>
      <c r="AT294" s="218" t="s">
        <v>166</v>
      </c>
      <c r="AU294" s="218" t="s">
        <v>84</v>
      </c>
      <c r="AY294" s="19" t="s">
        <v>164</v>
      </c>
      <c r="BE294" s="219">
        <f>IF(N294="základní",J294,0)</f>
        <v>0</v>
      </c>
      <c r="BF294" s="219">
        <f>IF(N294="snížená",J294,0)</f>
        <v>0</v>
      </c>
      <c r="BG294" s="219">
        <f>IF(N294="zákl. přenesená",J294,0)</f>
        <v>0</v>
      </c>
      <c r="BH294" s="219">
        <f>IF(N294="sníž. přenesená",J294,0)</f>
        <v>0</v>
      </c>
      <c r="BI294" s="219">
        <f>IF(N294="nulová",J294,0)</f>
        <v>0</v>
      </c>
      <c r="BJ294" s="19" t="s">
        <v>84</v>
      </c>
      <c r="BK294" s="219">
        <f>ROUND(I294*H294,2)</f>
        <v>0</v>
      </c>
      <c r="BL294" s="19" t="s">
        <v>171</v>
      </c>
      <c r="BM294" s="218" t="s">
        <v>2306</v>
      </c>
    </row>
    <row r="295" s="2" customFormat="1">
      <c r="A295" s="41"/>
      <c r="B295" s="42"/>
      <c r="C295" s="43"/>
      <c r="D295" s="227" t="s">
        <v>592</v>
      </c>
      <c r="E295" s="43"/>
      <c r="F295" s="268" t="s">
        <v>2307</v>
      </c>
      <c r="G295" s="43"/>
      <c r="H295" s="43"/>
      <c r="I295" s="222"/>
      <c r="J295" s="43"/>
      <c r="K295" s="43"/>
      <c r="L295" s="47"/>
      <c r="M295" s="223"/>
      <c r="N295" s="224"/>
      <c r="O295" s="87"/>
      <c r="P295" s="87"/>
      <c r="Q295" s="87"/>
      <c r="R295" s="87"/>
      <c r="S295" s="87"/>
      <c r="T295" s="88"/>
      <c r="U295" s="41"/>
      <c r="V295" s="41"/>
      <c r="W295" s="41"/>
      <c r="X295" s="41"/>
      <c r="Y295" s="41"/>
      <c r="Z295" s="41"/>
      <c r="AA295" s="41"/>
      <c r="AB295" s="41"/>
      <c r="AC295" s="41"/>
      <c r="AD295" s="41"/>
      <c r="AE295" s="41"/>
      <c r="AT295" s="19" t="s">
        <v>592</v>
      </c>
      <c r="AU295" s="19" t="s">
        <v>84</v>
      </c>
    </row>
    <row r="296" s="2" customFormat="1" ht="26.4" customHeight="1">
      <c r="A296" s="41"/>
      <c r="B296" s="42"/>
      <c r="C296" s="207" t="s">
        <v>76</v>
      </c>
      <c r="D296" s="207" t="s">
        <v>166</v>
      </c>
      <c r="E296" s="208" t="s">
        <v>2308</v>
      </c>
      <c r="F296" s="209" t="s">
        <v>2309</v>
      </c>
      <c r="G296" s="210" t="s">
        <v>1597</v>
      </c>
      <c r="H296" s="211">
        <v>1</v>
      </c>
      <c r="I296" s="212"/>
      <c r="J296" s="213">
        <f>ROUND(I296*H296,2)</f>
        <v>0</v>
      </c>
      <c r="K296" s="209" t="s">
        <v>32</v>
      </c>
      <c r="L296" s="47"/>
      <c r="M296" s="214" t="s">
        <v>32</v>
      </c>
      <c r="N296" s="215" t="s">
        <v>47</v>
      </c>
      <c r="O296" s="87"/>
      <c r="P296" s="216">
        <f>O296*H296</f>
        <v>0</v>
      </c>
      <c r="Q296" s="216">
        <v>0</v>
      </c>
      <c r="R296" s="216">
        <f>Q296*H296</f>
        <v>0</v>
      </c>
      <c r="S296" s="216">
        <v>0</v>
      </c>
      <c r="T296" s="217">
        <f>S296*H296</f>
        <v>0</v>
      </c>
      <c r="U296" s="41"/>
      <c r="V296" s="41"/>
      <c r="W296" s="41"/>
      <c r="X296" s="41"/>
      <c r="Y296" s="41"/>
      <c r="Z296" s="41"/>
      <c r="AA296" s="41"/>
      <c r="AB296" s="41"/>
      <c r="AC296" s="41"/>
      <c r="AD296" s="41"/>
      <c r="AE296" s="41"/>
      <c r="AR296" s="218" t="s">
        <v>171</v>
      </c>
      <c r="AT296" s="218" t="s">
        <v>166</v>
      </c>
      <c r="AU296" s="218" t="s">
        <v>84</v>
      </c>
      <c r="AY296" s="19" t="s">
        <v>164</v>
      </c>
      <c r="BE296" s="219">
        <f>IF(N296="základní",J296,0)</f>
        <v>0</v>
      </c>
      <c r="BF296" s="219">
        <f>IF(N296="snížená",J296,0)</f>
        <v>0</v>
      </c>
      <c r="BG296" s="219">
        <f>IF(N296="zákl. přenesená",J296,0)</f>
        <v>0</v>
      </c>
      <c r="BH296" s="219">
        <f>IF(N296="sníž. přenesená",J296,0)</f>
        <v>0</v>
      </c>
      <c r="BI296" s="219">
        <f>IF(N296="nulová",J296,0)</f>
        <v>0</v>
      </c>
      <c r="BJ296" s="19" t="s">
        <v>84</v>
      </c>
      <c r="BK296" s="219">
        <f>ROUND(I296*H296,2)</f>
        <v>0</v>
      </c>
      <c r="BL296" s="19" t="s">
        <v>171</v>
      </c>
      <c r="BM296" s="218" t="s">
        <v>2310</v>
      </c>
    </row>
    <row r="297" s="2" customFormat="1">
      <c r="A297" s="41"/>
      <c r="B297" s="42"/>
      <c r="C297" s="43"/>
      <c r="D297" s="227" t="s">
        <v>592</v>
      </c>
      <c r="E297" s="43"/>
      <c r="F297" s="268" t="s">
        <v>2311</v>
      </c>
      <c r="G297" s="43"/>
      <c r="H297" s="43"/>
      <c r="I297" s="222"/>
      <c r="J297" s="43"/>
      <c r="K297" s="43"/>
      <c r="L297" s="47"/>
      <c r="M297" s="223"/>
      <c r="N297" s="224"/>
      <c r="O297" s="87"/>
      <c r="P297" s="87"/>
      <c r="Q297" s="87"/>
      <c r="R297" s="87"/>
      <c r="S297" s="87"/>
      <c r="T297" s="88"/>
      <c r="U297" s="41"/>
      <c r="V297" s="41"/>
      <c r="W297" s="41"/>
      <c r="X297" s="41"/>
      <c r="Y297" s="41"/>
      <c r="Z297" s="41"/>
      <c r="AA297" s="41"/>
      <c r="AB297" s="41"/>
      <c r="AC297" s="41"/>
      <c r="AD297" s="41"/>
      <c r="AE297" s="41"/>
      <c r="AT297" s="19" t="s">
        <v>592</v>
      </c>
      <c r="AU297" s="19" t="s">
        <v>84</v>
      </c>
    </row>
    <row r="298" s="2" customFormat="1" ht="48" customHeight="1">
      <c r="A298" s="41"/>
      <c r="B298" s="42"/>
      <c r="C298" s="207" t="s">
        <v>76</v>
      </c>
      <c r="D298" s="207" t="s">
        <v>166</v>
      </c>
      <c r="E298" s="208" t="s">
        <v>2312</v>
      </c>
      <c r="F298" s="209" t="s">
        <v>1819</v>
      </c>
      <c r="G298" s="210" t="s">
        <v>1597</v>
      </c>
      <c r="H298" s="211">
        <v>1</v>
      </c>
      <c r="I298" s="212"/>
      <c r="J298" s="213">
        <f>ROUND(I298*H298,2)</f>
        <v>0</v>
      </c>
      <c r="K298" s="209" t="s">
        <v>32</v>
      </c>
      <c r="L298" s="47"/>
      <c r="M298" s="214" t="s">
        <v>32</v>
      </c>
      <c r="N298" s="215" t="s">
        <v>47</v>
      </c>
      <c r="O298" s="87"/>
      <c r="P298" s="216">
        <f>O298*H298</f>
        <v>0</v>
      </c>
      <c r="Q298" s="216">
        <v>0</v>
      </c>
      <c r="R298" s="216">
        <f>Q298*H298</f>
        <v>0</v>
      </c>
      <c r="S298" s="216">
        <v>0</v>
      </c>
      <c r="T298" s="217">
        <f>S298*H298</f>
        <v>0</v>
      </c>
      <c r="U298" s="41"/>
      <c r="V298" s="41"/>
      <c r="W298" s="41"/>
      <c r="X298" s="41"/>
      <c r="Y298" s="41"/>
      <c r="Z298" s="41"/>
      <c r="AA298" s="41"/>
      <c r="AB298" s="41"/>
      <c r="AC298" s="41"/>
      <c r="AD298" s="41"/>
      <c r="AE298" s="41"/>
      <c r="AR298" s="218" t="s">
        <v>171</v>
      </c>
      <c r="AT298" s="218" t="s">
        <v>166</v>
      </c>
      <c r="AU298" s="218" t="s">
        <v>84</v>
      </c>
      <c r="AY298" s="19" t="s">
        <v>164</v>
      </c>
      <c r="BE298" s="219">
        <f>IF(N298="základní",J298,0)</f>
        <v>0</v>
      </c>
      <c r="BF298" s="219">
        <f>IF(N298="snížená",J298,0)</f>
        <v>0</v>
      </c>
      <c r="BG298" s="219">
        <f>IF(N298="zákl. přenesená",J298,0)</f>
        <v>0</v>
      </c>
      <c r="BH298" s="219">
        <f>IF(N298="sníž. přenesená",J298,0)</f>
        <v>0</v>
      </c>
      <c r="BI298" s="219">
        <f>IF(N298="nulová",J298,0)</f>
        <v>0</v>
      </c>
      <c r="BJ298" s="19" t="s">
        <v>84</v>
      </c>
      <c r="BK298" s="219">
        <f>ROUND(I298*H298,2)</f>
        <v>0</v>
      </c>
      <c r="BL298" s="19" t="s">
        <v>171</v>
      </c>
      <c r="BM298" s="218" t="s">
        <v>2313</v>
      </c>
    </row>
    <row r="299" s="2" customFormat="1">
      <c r="A299" s="41"/>
      <c r="B299" s="42"/>
      <c r="C299" s="43"/>
      <c r="D299" s="227" t="s">
        <v>592</v>
      </c>
      <c r="E299" s="43"/>
      <c r="F299" s="268" t="s">
        <v>2314</v>
      </c>
      <c r="G299" s="43"/>
      <c r="H299" s="43"/>
      <c r="I299" s="222"/>
      <c r="J299" s="43"/>
      <c r="K299" s="43"/>
      <c r="L299" s="47"/>
      <c r="M299" s="223"/>
      <c r="N299" s="224"/>
      <c r="O299" s="87"/>
      <c r="P299" s="87"/>
      <c r="Q299" s="87"/>
      <c r="R299" s="87"/>
      <c r="S299" s="87"/>
      <c r="T299" s="88"/>
      <c r="U299" s="41"/>
      <c r="V299" s="41"/>
      <c r="W299" s="41"/>
      <c r="X299" s="41"/>
      <c r="Y299" s="41"/>
      <c r="Z299" s="41"/>
      <c r="AA299" s="41"/>
      <c r="AB299" s="41"/>
      <c r="AC299" s="41"/>
      <c r="AD299" s="41"/>
      <c r="AE299" s="41"/>
      <c r="AT299" s="19" t="s">
        <v>592</v>
      </c>
      <c r="AU299" s="19" t="s">
        <v>84</v>
      </c>
    </row>
    <row r="300" s="2" customFormat="1" ht="26.4" customHeight="1">
      <c r="A300" s="41"/>
      <c r="B300" s="42"/>
      <c r="C300" s="207" t="s">
        <v>76</v>
      </c>
      <c r="D300" s="207" t="s">
        <v>166</v>
      </c>
      <c r="E300" s="208" t="s">
        <v>2315</v>
      </c>
      <c r="F300" s="209" t="s">
        <v>2316</v>
      </c>
      <c r="G300" s="210" t="s">
        <v>1597</v>
      </c>
      <c r="H300" s="211">
        <v>1</v>
      </c>
      <c r="I300" s="212"/>
      <c r="J300" s="213">
        <f>ROUND(I300*H300,2)</f>
        <v>0</v>
      </c>
      <c r="K300" s="209" t="s">
        <v>32</v>
      </c>
      <c r="L300" s="47"/>
      <c r="M300" s="214" t="s">
        <v>32</v>
      </c>
      <c r="N300" s="215" t="s">
        <v>47</v>
      </c>
      <c r="O300" s="87"/>
      <c r="P300" s="216">
        <f>O300*H300</f>
        <v>0</v>
      </c>
      <c r="Q300" s="216">
        <v>0</v>
      </c>
      <c r="R300" s="216">
        <f>Q300*H300</f>
        <v>0</v>
      </c>
      <c r="S300" s="216">
        <v>0</v>
      </c>
      <c r="T300" s="217">
        <f>S300*H300</f>
        <v>0</v>
      </c>
      <c r="U300" s="41"/>
      <c r="V300" s="41"/>
      <c r="W300" s="41"/>
      <c r="X300" s="41"/>
      <c r="Y300" s="41"/>
      <c r="Z300" s="41"/>
      <c r="AA300" s="41"/>
      <c r="AB300" s="41"/>
      <c r="AC300" s="41"/>
      <c r="AD300" s="41"/>
      <c r="AE300" s="41"/>
      <c r="AR300" s="218" t="s">
        <v>171</v>
      </c>
      <c r="AT300" s="218" t="s">
        <v>166</v>
      </c>
      <c r="AU300" s="218" t="s">
        <v>84</v>
      </c>
      <c r="AY300" s="19" t="s">
        <v>164</v>
      </c>
      <c r="BE300" s="219">
        <f>IF(N300="základní",J300,0)</f>
        <v>0</v>
      </c>
      <c r="BF300" s="219">
        <f>IF(N300="snížená",J300,0)</f>
        <v>0</v>
      </c>
      <c r="BG300" s="219">
        <f>IF(N300="zákl. přenesená",J300,0)</f>
        <v>0</v>
      </c>
      <c r="BH300" s="219">
        <f>IF(N300="sníž. přenesená",J300,0)</f>
        <v>0</v>
      </c>
      <c r="BI300" s="219">
        <f>IF(N300="nulová",J300,0)</f>
        <v>0</v>
      </c>
      <c r="BJ300" s="19" t="s">
        <v>84</v>
      </c>
      <c r="BK300" s="219">
        <f>ROUND(I300*H300,2)</f>
        <v>0</v>
      </c>
      <c r="BL300" s="19" t="s">
        <v>171</v>
      </c>
      <c r="BM300" s="218" t="s">
        <v>2317</v>
      </c>
    </row>
    <row r="301" s="2" customFormat="1">
      <c r="A301" s="41"/>
      <c r="B301" s="42"/>
      <c r="C301" s="43"/>
      <c r="D301" s="227" t="s">
        <v>592</v>
      </c>
      <c r="E301" s="43"/>
      <c r="F301" s="268" t="s">
        <v>2318</v>
      </c>
      <c r="G301" s="43"/>
      <c r="H301" s="43"/>
      <c r="I301" s="222"/>
      <c r="J301" s="43"/>
      <c r="K301" s="43"/>
      <c r="L301" s="47"/>
      <c r="M301" s="223"/>
      <c r="N301" s="224"/>
      <c r="O301" s="87"/>
      <c r="P301" s="87"/>
      <c r="Q301" s="87"/>
      <c r="R301" s="87"/>
      <c r="S301" s="87"/>
      <c r="T301" s="88"/>
      <c r="U301" s="41"/>
      <c r="V301" s="41"/>
      <c r="W301" s="41"/>
      <c r="X301" s="41"/>
      <c r="Y301" s="41"/>
      <c r="Z301" s="41"/>
      <c r="AA301" s="41"/>
      <c r="AB301" s="41"/>
      <c r="AC301" s="41"/>
      <c r="AD301" s="41"/>
      <c r="AE301" s="41"/>
      <c r="AT301" s="19" t="s">
        <v>592</v>
      </c>
      <c r="AU301" s="19" t="s">
        <v>84</v>
      </c>
    </row>
    <row r="302" s="2" customFormat="1" ht="16.5" customHeight="1">
      <c r="A302" s="41"/>
      <c r="B302" s="42"/>
      <c r="C302" s="207" t="s">
        <v>76</v>
      </c>
      <c r="D302" s="207" t="s">
        <v>166</v>
      </c>
      <c r="E302" s="208" t="s">
        <v>2319</v>
      </c>
      <c r="F302" s="209" t="s">
        <v>1584</v>
      </c>
      <c r="G302" s="210" t="s">
        <v>1597</v>
      </c>
      <c r="H302" s="211">
        <v>1</v>
      </c>
      <c r="I302" s="212"/>
      <c r="J302" s="213">
        <f>ROUND(I302*H302,2)</f>
        <v>0</v>
      </c>
      <c r="K302" s="209" t="s">
        <v>32</v>
      </c>
      <c r="L302" s="47"/>
      <c r="M302" s="214" t="s">
        <v>32</v>
      </c>
      <c r="N302" s="215" t="s">
        <v>47</v>
      </c>
      <c r="O302" s="87"/>
      <c r="P302" s="216">
        <f>O302*H302</f>
        <v>0</v>
      </c>
      <c r="Q302" s="216">
        <v>0</v>
      </c>
      <c r="R302" s="216">
        <f>Q302*H302</f>
        <v>0</v>
      </c>
      <c r="S302" s="216">
        <v>0</v>
      </c>
      <c r="T302" s="217">
        <f>S302*H302</f>
        <v>0</v>
      </c>
      <c r="U302" s="41"/>
      <c r="V302" s="41"/>
      <c r="W302" s="41"/>
      <c r="X302" s="41"/>
      <c r="Y302" s="41"/>
      <c r="Z302" s="41"/>
      <c r="AA302" s="41"/>
      <c r="AB302" s="41"/>
      <c r="AC302" s="41"/>
      <c r="AD302" s="41"/>
      <c r="AE302" s="41"/>
      <c r="AR302" s="218" t="s">
        <v>171</v>
      </c>
      <c r="AT302" s="218" t="s">
        <v>166</v>
      </c>
      <c r="AU302" s="218" t="s">
        <v>84</v>
      </c>
      <c r="AY302" s="19" t="s">
        <v>164</v>
      </c>
      <c r="BE302" s="219">
        <f>IF(N302="základní",J302,0)</f>
        <v>0</v>
      </c>
      <c r="BF302" s="219">
        <f>IF(N302="snížená",J302,0)</f>
        <v>0</v>
      </c>
      <c r="BG302" s="219">
        <f>IF(N302="zákl. přenesená",J302,0)</f>
        <v>0</v>
      </c>
      <c r="BH302" s="219">
        <f>IF(N302="sníž. přenesená",J302,0)</f>
        <v>0</v>
      </c>
      <c r="BI302" s="219">
        <f>IF(N302="nulová",J302,0)</f>
        <v>0</v>
      </c>
      <c r="BJ302" s="19" t="s">
        <v>84</v>
      </c>
      <c r="BK302" s="219">
        <f>ROUND(I302*H302,2)</f>
        <v>0</v>
      </c>
      <c r="BL302" s="19" t="s">
        <v>171</v>
      </c>
      <c r="BM302" s="218" t="s">
        <v>2320</v>
      </c>
    </row>
    <row r="303" s="2" customFormat="1">
      <c r="A303" s="41"/>
      <c r="B303" s="42"/>
      <c r="C303" s="43"/>
      <c r="D303" s="227" t="s">
        <v>592</v>
      </c>
      <c r="E303" s="43"/>
      <c r="F303" s="268" t="s">
        <v>1855</v>
      </c>
      <c r="G303" s="43"/>
      <c r="H303" s="43"/>
      <c r="I303" s="222"/>
      <c r="J303" s="43"/>
      <c r="K303" s="43"/>
      <c r="L303" s="47"/>
      <c r="M303" s="223"/>
      <c r="N303" s="224"/>
      <c r="O303" s="87"/>
      <c r="P303" s="87"/>
      <c r="Q303" s="87"/>
      <c r="R303" s="87"/>
      <c r="S303" s="87"/>
      <c r="T303" s="88"/>
      <c r="U303" s="41"/>
      <c r="V303" s="41"/>
      <c r="W303" s="41"/>
      <c r="X303" s="41"/>
      <c r="Y303" s="41"/>
      <c r="Z303" s="41"/>
      <c r="AA303" s="41"/>
      <c r="AB303" s="41"/>
      <c r="AC303" s="41"/>
      <c r="AD303" s="41"/>
      <c r="AE303" s="41"/>
      <c r="AT303" s="19" t="s">
        <v>592</v>
      </c>
      <c r="AU303" s="19" t="s">
        <v>84</v>
      </c>
    </row>
    <row r="304" s="2" customFormat="1" ht="16.5" customHeight="1">
      <c r="A304" s="41"/>
      <c r="B304" s="42"/>
      <c r="C304" s="207" t="s">
        <v>76</v>
      </c>
      <c r="D304" s="207" t="s">
        <v>166</v>
      </c>
      <c r="E304" s="208" t="s">
        <v>2321</v>
      </c>
      <c r="F304" s="209" t="s">
        <v>1581</v>
      </c>
      <c r="G304" s="210" t="s">
        <v>1597</v>
      </c>
      <c r="H304" s="211">
        <v>1</v>
      </c>
      <c r="I304" s="212"/>
      <c r="J304" s="213">
        <f>ROUND(I304*H304,2)</f>
        <v>0</v>
      </c>
      <c r="K304" s="209" t="s">
        <v>32</v>
      </c>
      <c r="L304" s="47"/>
      <c r="M304" s="214" t="s">
        <v>32</v>
      </c>
      <c r="N304" s="215" t="s">
        <v>47</v>
      </c>
      <c r="O304" s="87"/>
      <c r="P304" s="216">
        <f>O304*H304</f>
        <v>0</v>
      </c>
      <c r="Q304" s="216">
        <v>0</v>
      </c>
      <c r="R304" s="216">
        <f>Q304*H304</f>
        <v>0</v>
      </c>
      <c r="S304" s="216">
        <v>0</v>
      </c>
      <c r="T304" s="217">
        <f>S304*H304</f>
        <v>0</v>
      </c>
      <c r="U304" s="41"/>
      <c r="V304" s="41"/>
      <c r="W304" s="41"/>
      <c r="X304" s="41"/>
      <c r="Y304" s="41"/>
      <c r="Z304" s="41"/>
      <c r="AA304" s="41"/>
      <c r="AB304" s="41"/>
      <c r="AC304" s="41"/>
      <c r="AD304" s="41"/>
      <c r="AE304" s="41"/>
      <c r="AR304" s="218" t="s">
        <v>171</v>
      </c>
      <c r="AT304" s="218" t="s">
        <v>166</v>
      </c>
      <c r="AU304" s="218" t="s">
        <v>84</v>
      </c>
      <c r="AY304" s="19" t="s">
        <v>164</v>
      </c>
      <c r="BE304" s="219">
        <f>IF(N304="základní",J304,0)</f>
        <v>0</v>
      </c>
      <c r="BF304" s="219">
        <f>IF(N304="snížená",J304,0)</f>
        <v>0</v>
      </c>
      <c r="BG304" s="219">
        <f>IF(N304="zákl. přenesená",J304,0)</f>
        <v>0</v>
      </c>
      <c r="BH304" s="219">
        <f>IF(N304="sníž. přenesená",J304,0)</f>
        <v>0</v>
      </c>
      <c r="BI304" s="219">
        <f>IF(N304="nulová",J304,0)</f>
        <v>0</v>
      </c>
      <c r="BJ304" s="19" t="s">
        <v>84</v>
      </c>
      <c r="BK304" s="219">
        <f>ROUND(I304*H304,2)</f>
        <v>0</v>
      </c>
      <c r="BL304" s="19" t="s">
        <v>171</v>
      </c>
      <c r="BM304" s="218" t="s">
        <v>2322</v>
      </c>
    </row>
    <row r="305" s="2" customFormat="1">
      <c r="A305" s="41"/>
      <c r="B305" s="42"/>
      <c r="C305" s="43"/>
      <c r="D305" s="227" t="s">
        <v>592</v>
      </c>
      <c r="E305" s="43"/>
      <c r="F305" s="268" t="s">
        <v>2323</v>
      </c>
      <c r="G305" s="43"/>
      <c r="H305" s="43"/>
      <c r="I305" s="222"/>
      <c r="J305" s="43"/>
      <c r="K305" s="43"/>
      <c r="L305" s="47"/>
      <c r="M305" s="223"/>
      <c r="N305" s="224"/>
      <c r="O305" s="87"/>
      <c r="P305" s="87"/>
      <c r="Q305" s="87"/>
      <c r="R305" s="87"/>
      <c r="S305" s="87"/>
      <c r="T305" s="88"/>
      <c r="U305" s="41"/>
      <c r="V305" s="41"/>
      <c r="W305" s="41"/>
      <c r="X305" s="41"/>
      <c r="Y305" s="41"/>
      <c r="Z305" s="41"/>
      <c r="AA305" s="41"/>
      <c r="AB305" s="41"/>
      <c r="AC305" s="41"/>
      <c r="AD305" s="41"/>
      <c r="AE305" s="41"/>
      <c r="AT305" s="19" t="s">
        <v>592</v>
      </c>
      <c r="AU305" s="19" t="s">
        <v>84</v>
      </c>
    </row>
    <row r="306" s="2" customFormat="1" ht="16.5" customHeight="1">
      <c r="A306" s="41"/>
      <c r="B306" s="42"/>
      <c r="C306" s="207" t="s">
        <v>76</v>
      </c>
      <c r="D306" s="207" t="s">
        <v>166</v>
      </c>
      <c r="E306" s="208" t="s">
        <v>2324</v>
      </c>
      <c r="F306" s="209" t="s">
        <v>2025</v>
      </c>
      <c r="G306" s="210" t="s">
        <v>1597</v>
      </c>
      <c r="H306" s="211">
        <v>1</v>
      </c>
      <c r="I306" s="212"/>
      <c r="J306" s="213">
        <f>ROUND(I306*H306,2)</f>
        <v>0</v>
      </c>
      <c r="K306" s="209" t="s">
        <v>32</v>
      </c>
      <c r="L306" s="47"/>
      <c r="M306" s="214" t="s">
        <v>32</v>
      </c>
      <c r="N306" s="215" t="s">
        <v>47</v>
      </c>
      <c r="O306" s="87"/>
      <c r="P306" s="216">
        <f>O306*H306</f>
        <v>0</v>
      </c>
      <c r="Q306" s="216">
        <v>0</v>
      </c>
      <c r="R306" s="216">
        <f>Q306*H306</f>
        <v>0</v>
      </c>
      <c r="S306" s="216">
        <v>0</v>
      </c>
      <c r="T306" s="217">
        <f>S306*H306</f>
        <v>0</v>
      </c>
      <c r="U306" s="41"/>
      <c r="V306" s="41"/>
      <c r="W306" s="41"/>
      <c r="X306" s="41"/>
      <c r="Y306" s="41"/>
      <c r="Z306" s="41"/>
      <c r="AA306" s="41"/>
      <c r="AB306" s="41"/>
      <c r="AC306" s="41"/>
      <c r="AD306" s="41"/>
      <c r="AE306" s="41"/>
      <c r="AR306" s="218" t="s">
        <v>171</v>
      </c>
      <c r="AT306" s="218" t="s">
        <v>166</v>
      </c>
      <c r="AU306" s="218" t="s">
        <v>84</v>
      </c>
      <c r="AY306" s="19" t="s">
        <v>164</v>
      </c>
      <c r="BE306" s="219">
        <f>IF(N306="základní",J306,0)</f>
        <v>0</v>
      </c>
      <c r="BF306" s="219">
        <f>IF(N306="snížená",J306,0)</f>
        <v>0</v>
      </c>
      <c r="BG306" s="219">
        <f>IF(N306="zákl. přenesená",J306,0)</f>
        <v>0</v>
      </c>
      <c r="BH306" s="219">
        <f>IF(N306="sníž. přenesená",J306,0)</f>
        <v>0</v>
      </c>
      <c r="BI306" s="219">
        <f>IF(N306="nulová",J306,0)</f>
        <v>0</v>
      </c>
      <c r="BJ306" s="19" t="s">
        <v>84</v>
      </c>
      <c r="BK306" s="219">
        <f>ROUND(I306*H306,2)</f>
        <v>0</v>
      </c>
      <c r="BL306" s="19" t="s">
        <v>171</v>
      </c>
      <c r="BM306" s="218" t="s">
        <v>2325</v>
      </c>
    </row>
    <row r="307" s="2" customFormat="1">
      <c r="A307" s="41"/>
      <c r="B307" s="42"/>
      <c r="C307" s="43"/>
      <c r="D307" s="227" t="s">
        <v>592</v>
      </c>
      <c r="E307" s="43"/>
      <c r="F307" s="268" t="s">
        <v>2026</v>
      </c>
      <c r="G307" s="43"/>
      <c r="H307" s="43"/>
      <c r="I307" s="222"/>
      <c r="J307" s="43"/>
      <c r="K307" s="43"/>
      <c r="L307" s="47"/>
      <c r="M307" s="223"/>
      <c r="N307" s="224"/>
      <c r="O307" s="87"/>
      <c r="P307" s="87"/>
      <c r="Q307" s="87"/>
      <c r="R307" s="87"/>
      <c r="S307" s="87"/>
      <c r="T307" s="88"/>
      <c r="U307" s="41"/>
      <c r="V307" s="41"/>
      <c r="W307" s="41"/>
      <c r="X307" s="41"/>
      <c r="Y307" s="41"/>
      <c r="Z307" s="41"/>
      <c r="AA307" s="41"/>
      <c r="AB307" s="41"/>
      <c r="AC307" s="41"/>
      <c r="AD307" s="41"/>
      <c r="AE307" s="41"/>
      <c r="AT307" s="19" t="s">
        <v>592</v>
      </c>
      <c r="AU307" s="19" t="s">
        <v>84</v>
      </c>
    </row>
    <row r="308" s="2" customFormat="1" ht="16.5" customHeight="1">
      <c r="A308" s="41"/>
      <c r="B308" s="42"/>
      <c r="C308" s="207" t="s">
        <v>76</v>
      </c>
      <c r="D308" s="207" t="s">
        <v>166</v>
      </c>
      <c r="E308" s="208" t="s">
        <v>2326</v>
      </c>
      <c r="F308" s="209" t="s">
        <v>2028</v>
      </c>
      <c r="G308" s="210" t="s">
        <v>1597</v>
      </c>
      <c r="H308" s="211">
        <v>1</v>
      </c>
      <c r="I308" s="212"/>
      <c r="J308" s="213">
        <f>ROUND(I308*H308,2)</f>
        <v>0</v>
      </c>
      <c r="K308" s="209" t="s">
        <v>32</v>
      </c>
      <c r="L308" s="47"/>
      <c r="M308" s="214" t="s">
        <v>32</v>
      </c>
      <c r="N308" s="215" t="s">
        <v>47</v>
      </c>
      <c r="O308" s="87"/>
      <c r="P308" s="216">
        <f>O308*H308</f>
        <v>0</v>
      </c>
      <c r="Q308" s="216">
        <v>0</v>
      </c>
      <c r="R308" s="216">
        <f>Q308*H308</f>
        <v>0</v>
      </c>
      <c r="S308" s="216">
        <v>0</v>
      </c>
      <c r="T308" s="217">
        <f>S308*H308</f>
        <v>0</v>
      </c>
      <c r="U308" s="41"/>
      <c r="V308" s="41"/>
      <c r="W308" s="41"/>
      <c r="X308" s="41"/>
      <c r="Y308" s="41"/>
      <c r="Z308" s="41"/>
      <c r="AA308" s="41"/>
      <c r="AB308" s="41"/>
      <c r="AC308" s="41"/>
      <c r="AD308" s="41"/>
      <c r="AE308" s="41"/>
      <c r="AR308" s="218" t="s">
        <v>171</v>
      </c>
      <c r="AT308" s="218" t="s">
        <v>166</v>
      </c>
      <c r="AU308" s="218" t="s">
        <v>84</v>
      </c>
      <c r="AY308" s="19" t="s">
        <v>164</v>
      </c>
      <c r="BE308" s="219">
        <f>IF(N308="základní",J308,0)</f>
        <v>0</v>
      </c>
      <c r="BF308" s="219">
        <f>IF(N308="snížená",J308,0)</f>
        <v>0</v>
      </c>
      <c r="BG308" s="219">
        <f>IF(N308="zákl. přenesená",J308,0)</f>
        <v>0</v>
      </c>
      <c r="BH308" s="219">
        <f>IF(N308="sníž. přenesená",J308,0)</f>
        <v>0</v>
      </c>
      <c r="BI308" s="219">
        <f>IF(N308="nulová",J308,0)</f>
        <v>0</v>
      </c>
      <c r="BJ308" s="19" t="s">
        <v>84</v>
      </c>
      <c r="BK308" s="219">
        <f>ROUND(I308*H308,2)</f>
        <v>0</v>
      </c>
      <c r="BL308" s="19" t="s">
        <v>171</v>
      </c>
      <c r="BM308" s="218" t="s">
        <v>2327</v>
      </c>
    </row>
    <row r="309" s="2" customFormat="1">
      <c r="A309" s="41"/>
      <c r="B309" s="42"/>
      <c r="C309" s="43"/>
      <c r="D309" s="227" t="s">
        <v>592</v>
      </c>
      <c r="E309" s="43"/>
      <c r="F309" s="268" t="s">
        <v>2029</v>
      </c>
      <c r="G309" s="43"/>
      <c r="H309" s="43"/>
      <c r="I309" s="222"/>
      <c r="J309" s="43"/>
      <c r="K309" s="43"/>
      <c r="L309" s="47"/>
      <c r="M309" s="274"/>
      <c r="N309" s="275"/>
      <c r="O309" s="271"/>
      <c r="P309" s="271"/>
      <c r="Q309" s="271"/>
      <c r="R309" s="271"/>
      <c r="S309" s="271"/>
      <c r="T309" s="276"/>
      <c r="U309" s="41"/>
      <c r="V309" s="41"/>
      <c r="W309" s="41"/>
      <c r="X309" s="41"/>
      <c r="Y309" s="41"/>
      <c r="Z309" s="41"/>
      <c r="AA309" s="41"/>
      <c r="AB309" s="41"/>
      <c r="AC309" s="41"/>
      <c r="AD309" s="41"/>
      <c r="AE309" s="41"/>
      <c r="AT309" s="19" t="s">
        <v>592</v>
      </c>
      <c r="AU309" s="19" t="s">
        <v>84</v>
      </c>
    </row>
    <row r="310" s="2" customFormat="1" ht="6.96" customHeight="1">
      <c r="A310" s="41"/>
      <c r="B310" s="62"/>
      <c r="C310" s="63"/>
      <c r="D310" s="63"/>
      <c r="E310" s="63"/>
      <c r="F310" s="63"/>
      <c r="G310" s="63"/>
      <c r="H310" s="63"/>
      <c r="I310" s="63"/>
      <c r="J310" s="63"/>
      <c r="K310" s="63"/>
      <c r="L310" s="47"/>
      <c r="M310" s="41"/>
      <c r="O310" s="41"/>
      <c r="P310" s="41"/>
      <c r="Q310" s="41"/>
      <c r="R310" s="41"/>
      <c r="S310" s="41"/>
      <c r="T310" s="41"/>
      <c r="U310" s="41"/>
      <c r="V310" s="41"/>
      <c r="W310" s="41"/>
      <c r="X310" s="41"/>
      <c r="Y310" s="41"/>
      <c r="Z310" s="41"/>
      <c r="AA310" s="41"/>
      <c r="AB310" s="41"/>
      <c r="AC310" s="41"/>
      <c r="AD310" s="41"/>
      <c r="AE310" s="41"/>
    </row>
  </sheetData>
  <sheetProtection sheet="1" autoFilter="0" formatColumns="0" formatRows="0" objects="1" scenarios="1" spinCount="100000" saltValue="4l1FSH3OEs8zbQOy63X0Y1YcavMBOCELKDFqyjZLOiEaZqgDiHUq5KC5lVZrK3rltm4oJiU7FJS8qXK++oY7ag==" hashValue="5CKodiCYJaJSaSUK0z5HWIBv1kt1HgAnxrfwCcxQNq2BZSRHcb8j6ziNg6PfGrEa/UI9cKTtLcBgW5iQxQvy9Q==" algorithmName="SHA-512" password="CC35"/>
  <autoFilter ref="C87:K309"/>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DESKTOP-UKKB8EU\HP</dc:creator>
  <cp:lastModifiedBy>DESKTOP-UKKB8EU\HP</cp:lastModifiedBy>
  <dcterms:created xsi:type="dcterms:W3CDTF">2024-09-09T05:31:46Z</dcterms:created>
  <dcterms:modified xsi:type="dcterms:W3CDTF">2024-09-09T05:32:02Z</dcterms:modified>
</cp:coreProperties>
</file>